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4665" windowHeight="9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<sst xmlns="http://schemas.openxmlformats.org/spreadsheetml/2006/main" count="146" uniqueCount="87">
  <si>
    <t>LIP</t>
  </si>
  <si>
    <t>DPTH</t>
  </si>
  <si>
    <t>PRT</t>
  </si>
  <si>
    <t>CHO</t>
  </si>
  <si>
    <t>BPC = C-PRT+C-CHO+C-LIP</t>
  </si>
  <si>
    <t>GLU</t>
  </si>
  <si>
    <t>AMPT</t>
  </si>
  <si>
    <t xml:space="preserve"> C-PRT</t>
  </si>
  <si>
    <t xml:space="preserve"> C-PRT/BPC</t>
  </si>
  <si>
    <t xml:space="preserve"> C-CHO</t>
  </si>
  <si>
    <t xml:space="preserve"> C-CHO/BPC</t>
  </si>
  <si>
    <t xml:space="preserve"> C-LIP</t>
  </si>
  <si>
    <t>C-LIP/ BPC</t>
  </si>
  <si>
    <t>m</t>
  </si>
  <si>
    <t>micrograms/Liter</t>
  </si>
  <si>
    <t>micrograms C/Liter</t>
  </si>
  <si>
    <r>
      <t>F</t>
    </r>
    <r>
      <rPr>
        <vertAlign val="subscript"/>
        <sz val="10"/>
        <rFont val="Arial"/>
        <family val="2"/>
      </rPr>
      <t>C-PRT</t>
    </r>
  </si>
  <si>
    <r>
      <t>F</t>
    </r>
    <r>
      <rPr>
        <vertAlign val="subscript"/>
        <sz val="10"/>
        <rFont val="Arial"/>
        <family val="2"/>
      </rPr>
      <t>C-CHO</t>
    </r>
  </si>
  <si>
    <r>
      <t>F</t>
    </r>
    <r>
      <rPr>
        <vertAlign val="subscript"/>
        <sz val="10"/>
        <rFont val="Arial"/>
        <family val="2"/>
      </rPr>
      <t>C-LIP</t>
    </r>
  </si>
  <si>
    <t>carbon conversion factor</t>
  </si>
  <si>
    <t>N</t>
  </si>
  <si>
    <t>E</t>
  </si>
  <si>
    <t>39° 9.94</t>
  </si>
  <si>
    <t>18° 0.01</t>
  </si>
  <si>
    <t>37° 27.990</t>
  </si>
  <si>
    <t>17° 40.000</t>
  </si>
  <si>
    <t>36° 0.004</t>
  </si>
  <si>
    <t>17° 59.993</t>
  </si>
  <si>
    <t>37° 59.935</t>
  </si>
  <si>
    <t>18° 59.926</t>
  </si>
  <si>
    <t>39° 10.00</t>
  </si>
  <si>
    <t>19° 36.01</t>
  </si>
  <si>
    <t>39° 9.998</t>
  </si>
  <si>
    <t>18° 53.007</t>
  </si>
  <si>
    <t>40° 10.000</t>
  </si>
  <si>
    <t>19° 10.010</t>
  </si>
  <si>
    <t>40° 9.998</t>
  </si>
  <si>
    <t>19° 0.004</t>
  </si>
  <si>
    <t>40° 9.988</t>
  </si>
  <si>
    <t>18° 45.998</t>
  </si>
  <si>
    <t>41° 46.985</t>
  </si>
  <si>
    <t>17° 42.038</t>
  </si>
  <si>
    <t>41° 40.970</t>
  </si>
  <si>
    <t>17° 33.960</t>
  </si>
  <si>
    <t>41° 20.993</t>
  </si>
  <si>
    <t>17° 11.99</t>
  </si>
  <si>
    <t>38° 30.005</t>
  </si>
  <si>
    <t>18° 29.989</t>
  </si>
  <si>
    <t>37° 7.998</t>
  </si>
  <si>
    <t>18° 55.008</t>
  </si>
  <si>
    <t>36° 41.992</t>
  </si>
  <si>
    <t>20° 27.996</t>
  </si>
  <si>
    <t>35° 59.992</t>
  </si>
  <si>
    <t>19° 30.007</t>
  </si>
  <si>
    <t>35° 59.990</t>
  </si>
  <si>
    <t>18° 30.006</t>
  </si>
  <si>
    <t>35° 29.98</t>
  </si>
  <si>
    <t>18° 29.99</t>
  </si>
  <si>
    <t>34° 29.998</t>
  </si>
  <si>
    <t>22° 25.045</t>
  </si>
  <si>
    <t>35° 29.989</t>
  </si>
  <si>
    <t>22° 25.006</t>
  </si>
  <si>
    <t>35° 59.961</t>
  </si>
  <si>
    <t>22° 25.010</t>
  </si>
  <si>
    <t>n.a.</t>
  </si>
  <si>
    <r>
      <t>Limite rilevabilità (µg.L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</si>
  <si>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dv.st</t>
  </si>
  <si>
    <t>→</t>
  </si>
  <si>
    <t>Hg</t>
  </si>
  <si>
    <t>Temp</t>
  </si>
  <si>
    <t>Sal</t>
  </si>
  <si>
    <t>Temp pot</t>
  </si>
  <si>
    <t>prof</t>
  </si>
  <si>
    <t>OD</t>
  </si>
  <si>
    <t>deg C</t>
  </si>
  <si>
    <t>psu</t>
  </si>
  <si>
    <t>mg/l</t>
  </si>
  <si>
    <t>Station</t>
  </si>
  <si>
    <t>coordinates</t>
  </si>
  <si>
    <t>Proteins</t>
  </si>
  <si>
    <t>Carboidrats</t>
  </si>
  <si>
    <t>Biopolymeric carbon</t>
  </si>
  <si>
    <t xml:space="preserve">Lipids </t>
  </si>
  <si>
    <t>nanomols/Liter.h</t>
  </si>
  <si>
    <t>Protease</t>
  </si>
  <si>
    <t>Glucosidase</t>
  </si>
  <si>
    <t>mean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</si>
</sst>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9" fillId="16" borderId="1" applyNumberFormat="0" applyAlignment="0" applyProtection="0"/>
    <xf numFmtId="0" fontId="27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1" applyNumberFormat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8" fillId="3" borderId="0" applyNumberFormat="0" applyBorder="0" applyAlignment="0" applyProtection="0"/>
    <xf numFmtId="0" fontId="22" fillId="4" borderId="0" applyNumberFormat="0" applyBorder="0" applyAlignment="0" applyProtection="0"/>
  </cellStyleXfs>
  <cellXfs count="16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2" fillId="22" borderId="0" xfId="0" applyNumberFormat="1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4" borderId="0" xfId="0" applyNumberFormat="1" applyFont="1" applyFill="1" applyBorder="1" applyAlignment="1">
      <alignment horizontal="right"/>
    </xf>
    <xf numFmtId="172" fontId="2" fillId="24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2" fillId="22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73" fontId="2" fillId="22" borderId="12" xfId="0" applyNumberFormat="1" applyFont="1" applyFill="1" applyBorder="1" applyAlignment="1">
      <alignment horizontal="right"/>
    </xf>
    <xf numFmtId="2" fontId="2" fillId="22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3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2" fillId="0" borderId="18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2" fillId="0" borderId="18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72" fontId="2" fillId="0" borderId="18" xfId="0" applyNumberFormat="1" applyFont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0" fillId="0" borderId="12" xfId="0" applyNumberFormat="1" applyFont="1" applyBorder="1" applyAlignment="1">
      <alignment horizontal="right"/>
    </xf>
    <xf numFmtId="0" fontId="0" fillId="16" borderId="20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2" fontId="16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16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2" fillId="0" borderId="2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3" fontId="2" fillId="22" borderId="28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72" fontId="2" fillId="0" borderId="27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2" fontId="2" fillId="22" borderId="29" xfId="0" applyNumberFormat="1" applyFont="1" applyFill="1" applyBorder="1" applyAlignment="1">
      <alignment/>
    </xf>
    <xf numFmtId="172" fontId="2" fillId="0" borderId="27" xfId="0" applyNumberFormat="1" applyFont="1" applyBorder="1" applyAlignment="1">
      <alignment horizontal="right"/>
    </xf>
    <xf numFmtId="172" fontId="0" fillId="0" borderId="28" xfId="0" applyNumberFormat="1" applyBorder="1" applyAlignment="1">
      <alignment horizontal="right"/>
    </xf>
    <xf numFmtId="0" fontId="0" fillId="0" borderId="27" xfId="0" applyBorder="1" applyAlignment="1">
      <alignment/>
    </xf>
    <xf numFmtId="0" fontId="16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2" fontId="16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16" borderId="16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Input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3"/>
  <sheetViews>
    <sheetView tabSelected="1" zoomScale="85" zoomScaleNormal="85" zoomScalePageLayoutView="0" workbookViewId="0" topLeftCell="A1">
      <pane xSplit="2" ySplit="3" topLeftCell="C20" activePane="bottomRight" state="frozen"/>
      <selection pane="topLeft" activeCell="A1" sqref="A1"/>
      <selection pane="topRight" activeCell="N1" sqref="N1"/>
      <selection pane="bottomLeft" activeCell="A57" sqref="A57"/>
      <selection pane="bottomRight" activeCell="A21" sqref="A21"/>
    </sheetView>
  </sheetViews>
  <sheetFormatPr defaultColWidth="9.140625" defaultRowHeight="12.75"/>
  <cols>
    <col min="1" max="1" width="14.7109375" style="25" customWidth="1"/>
    <col min="3" max="3" width="13.140625" style="0" customWidth="1"/>
    <col min="4" max="4" width="4.28125" style="0" customWidth="1"/>
    <col min="5" max="5" width="13.57421875" style="0" customWidth="1"/>
    <col min="6" max="6" width="3.28125" style="0" customWidth="1"/>
    <col min="7" max="7" width="9.421875" style="0" bestFit="1" customWidth="1"/>
    <col min="8" max="8" width="6.7109375" style="0" bestFit="1" customWidth="1"/>
    <col min="9" max="9" width="5.57421875" style="0" bestFit="1" customWidth="1"/>
    <col min="10" max="10" width="16.7109375" style="0" bestFit="1" customWidth="1"/>
    <col min="11" max="11" width="11.7109375" style="0" bestFit="1" customWidth="1"/>
    <col min="12" max="12" width="6.7109375" style="0" bestFit="1" customWidth="1"/>
    <col min="13" max="13" width="5.57421875" style="0" bestFit="1" customWidth="1"/>
    <col min="14" max="14" width="16.7109375" style="0" bestFit="1" customWidth="1"/>
    <col min="15" max="15" width="12.140625" style="0" bestFit="1" customWidth="1"/>
    <col min="16" max="16" width="5.8515625" style="0" bestFit="1" customWidth="1"/>
    <col min="17" max="17" width="4.7109375" style="0" bestFit="1" customWidth="1"/>
    <col min="18" max="18" width="16.7109375" style="0" bestFit="1" customWidth="1"/>
    <col min="19" max="19" width="10.7109375" style="0" bestFit="1" customWidth="1"/>
    <col min="20" max="20" width="26.28125" style="0" bestFit="1" customWidth="1"/>
    <col min="21" max="21" width="34.00390625" style="0" bestFit="1" customWidth="1"/>
    <col min="22" max="22" width="4.7109375" style="0" bestFit="1" customWidth="1"/>
    <col min="23" max="23" width="5.8515625" style="0" bestFit="1" customWidth="1"/>
    <col min="24" max="24" width="10.7109375" style="0" customWidth="1"/>
    <col min="25" max="25" width="5.7109375" style="0" customWidth="1"/>
    <col min="26" max="26" width="5.140625" style="0" bestFit="1" customWidth="1"/>
    <col min="30" max="30" width="9.140625" style="139" customWidth="1"/>
    <col min="31" max="31" width="13.00390625" style="0" customWidth="1"/>
  </cols>
  <sheetData>
    <row r="1" spans="7:31" ht="13.5" thickBot="1">
      <c r="G1" s="7" t="s">
        <v>1</v>
      </c>
      <c r="H1" s="152" t="s">
        <v>2</v>
      </c>
      <c r="I1" s="153"/>
      <c r="J1" s="153"/>
      <c r="K1" s="154"/>
      <c r="L1" s="152" t="s">
        <v>3</v>
      </c>
      <c r="M1" s="153"/>
      <c r="N1" s="153"/>
      <c r="O1" s="154"/>
      <c r="P1" s="152" t="s">
        <v>0</v>
      </c>
      <c r="Q1" s="153"/>
      <c r="R1" s="153"/>
      <c r="S1" s="154"/>
      <c r="T1" s="8" t="s">
        <v>4</v>
      </c>
      <c r="U1" s="158" t="s">
        <v>5</v>
      </c>
      <c r="V1" s="159"/>
      <c r="W1" s="150" t="s">
        <v>6</v>
      </c>
      <c r="X1" s="151"/>
      <c r="Z1" s="72" t="s">
        <v>68</v>
      </c>
      <c r="AA1" s="75" t="s">
        <v>72</v>
      </c>
      <c r="AB1" s="73" t="s">
        <v>69</v>
      </c>
      <c r="AC1" s="73" t="s">
        <v>70</v>
      </c>
      <c r="AD1" s="129" t="s">
        <v>73</v>
      </c>
      <c r="AE1" s="74" t="s">
        <v>71</v>
      </c>
    </row>
    <row r="2" spans="1:31" ht="12.75">
      <c r="A2" s="26"/>
      <c r="B2" s="58" t="s">
        <v>77</v>
      </c>
      <c r="C2" s="148" t="s">
        <v>78</v>
      </c>
      <c r="D2" s="149"/>
      <c r="E2" s="149"/>
      <c r="F2" s="149"/>
      <c r="G2" s="9"/>
      <c r="H2" s="146" t="s">
        <v>79</v>
      </c>
      <c r="I2" s="147"/>
      <c r="J2" s="19" t="s">
        <v>7</v>
      </c>
      <c r="K2" s="23" t="s">
        <v>8</v>
      </c>
      <c r="L2" s="146" t="s">
        <v>80</v>
      </c>
      <c r="M2" s="147"/>
      <c r="N2" s="19" t="s">
        <v>9</v>
      </c>
      <c r="O2" s="23" t="s">
        <v>10</v>
      </c>
      <c r="P2" s="146" t="s">
        <v>82</v>
      </c>
      <c r="Q2" s="147"/>
      <c r="R2" s="19" t="s">
        <v>11</v>
      </c>
      <c r="S2" s="20" t="s">
        <v>12</v>
      </c>
      <c r="T2" s="10" t="s">
        <v>81</v>
      </c>
      <c r="U2" s="155" t="s">
        <v>85</v>
      </c>
      <c r="V2" s="156"/>
      <c r="W2" s="155" t="s">
        <v>84</v>
      </c>
      <c r="X2" s="157"/>
      <c r="Z2" s="68"/>
      <c r="AA2" s="76"/>
      <c r="AB2" s="140" t="s">
        <v>74</v>
      </c>
      <c r="AC2" s="140" t="s">
        <v>75</v>
      </c>
      <c r="AD2" s="141" t="s">
        <v>76</v>
      </c>
      <c r="AE2" s="69"/>
    </row>
    <row r="3" spans="2:31" ht="16.5" thickBot="1">
      <c r="B3" s="11"/>
      <c r="C3" s="11"/>
      <c r="D3" s="11"/>
      <c r="E3" s="11"/>
      <c r="F3" s="11"/>
      <c r="G3" s="11" t="s">
        <v>13</v>
      </c>
      <c r="H3" s="144" t="s">
        <v>14</v>
      </c>
      <c r="I3" s="145"/>
      <c r="J3" s="12" t="s">
        <v>15</v>
      </c>
      <c r="K3" s="21" t="s">
        <v>16</v>
      </c>
      <c r="L3" s="144" t="s">
        <v>14</v>
      </c>
      <c r="M3" s="145"/>
      <c r="N3" s="12" t="s">
        <v>15</v>
      </c>
      <c r="O3" s="21" t="s">
        <v>17</v>
      </c>
      <c r="P3" s="144" t="s">
        <v>14</v>
      </c>
      <c r="Q3" s="145"/>
      <c r="R3" s="12" t="s">
        <v>15</v>
      </c>
      <c r="S3" s="21" t="s">
        <v>18</v>
      </c>
      <c r="T3" s="13" t="s">
        <v>15</v>
      </c>
      <c r="U3" s="144" t="s">
        <v>83</v>
      </c>
      <c r="V3" s="145"/>
      <c r="W3" s="142" t="s">
        <v>83</v>
      </c>
      <c r="X3" s="143"/>
      <c r="Z3" s="70"/>
      <c r="AA3" s="77"/>
      <c r="AB3" s="24"/>
      <c r="AC3" s="24"/>
      <c r="AD3" s="130"/>
      <c r="AE3" s="71"/>
    </row>
    <row r="4" spans="2:31" ht="12.75">
      <c r="B4" s="11"/>
      <c r="C4" s="11"/>
      <c r="D4" s="11"/>
      <c r="E4" s="11"/>
      <c r="F4" s="11"/>
      <c r="G4" s="11"/>
      <c r="H4" s="43" t="s">
        <v>86</v>
      </c>
      <c r="I4" s="44" t="s">
        <v>66</v>
      </c>
      <c r="J4" s="12"/>
      <c r="K4" s="21"/>
      <c r="L4" s="43" t="s">
        <v>86</v>
      </c>
      <c r="M4" s="44" t="s">
        <v>66</v>
      </c>
      <c r="N4" s="12"/>
      <c r="O4" s="21"/>
      <c r="P4" s="43" t="s">
        <v>86</v>
      </c>
      <c r="Q4" s="44" t="s">
        <v>66</v>
      </c>
      <c r="R4" s="12"/>
      <c r="S4" s="21"/>
      <c r="T4" s="13"/>
      <c r="U4" s="53" t="s">
        <v>86</v>
      </c>
      <c r="V4" s="54" t="s">
        <v>66</v>
      </c>
      <c r="W4" s="53" t="s">
        <v>86</v>
      </c>
      <c r="X4" s="54" t="s">
        <v>66</v>
      </c>
      <c r="Z4" s="65"/>
      <c r="AA4" s="78"/>
      <c r="AB4" s="66"/>
      <c r="AC4" s="66"/>
      <c r="AD4" s="131"/>
      <c r="AE4" s="67"/>
    </row>
    <row r="5" spans="2:31" ht="12.75">
      <c r="B5" s="59">
        <v>849</v>
      </c>
      <c r="C5" s="28" t="s">
        <v>22</v>
      </c>
      <c r="D5" s="29" t="s">
        <v>20</v>
      </c>
      <c r="E5" s="29" t="s">
        <v>23</v>
      </c>
      <c r="F5" s="30" t="s">
        <v>21</v>
      </c>
      <c r="G5" s="36">
        <v>2496.1</v>
      </c>
      <c r="H5" s="40">
        <v>0.5532920980075989</v>
      </c>
      <c r="I5" s="12">
        <v>0.33</v>
      </c>
      <c r="J5" s="41">
        <f>H5*$C$30</f>
        <v>0.27111312802372345</v>
      </c>
      <c r="K5" s="14">
        <f aca="true" t="shared" si="0" ref="K5:K25">J5/$T5</f>
        <v>0.008628742734017623</v>
      </c>
      <c r="L5" s="49">
        <v>55.655737704918025</v>
      </c>
      <c r="M5" s="18">
        <v>17.271563529266803</v>
      </c>
      <c r="N5" s="41">
        <f>L5*$C$31</f>
        <v>22.26229508196721</v>
      </c>
      <c r="O5" s="14">
        <f aca="true" t="shared" si="1" ref="O5:O25">N5/$T5</f>
        <v>0.7085441355472528</v>
      </c>
      <c r="P5" s="50">
        <v>11.84848484848485</v>
      </c>
      <c r="Q5" s="22">
        <v>1.6441313950159613</v>
      </c>
      <c r="R5" s="41">
        <f>P5*$C$32</f>
        <v>8.886363636363637</v>
      </c>
      <c r="S5" s="14">
        <f aca="true" t="shared" si="2" ref="S5:S25">R5/$T5</f>
        <v>0.2828271217187296</v>
      </c>
      <c r="T5" s="15">
        <f aca="true" t="shared" si="3" ref="T5:T25">J5+N5+R5</f>
        <v>31.41977184635457</v>
      </c>
      <c r="U5" s="55">
        <v>6.784284401544201</v>
      </c>
      <c r="V5" s="56">
        <v>0.419130732313743</v>
      </c>
      <c r="W5" s="55">
        <v>214.26377792876167</v>
      </c>
      <c r="X5" s="57">
        <v>2.351477900387725</v>
      </c>
      <c r="Z5" s="68"/>
      <c r="AA5" s="76"/>
      <c r="AB5" s="12"/>
      <c r="AC5" s="22"/>
      <c r="AD5" s="132"/>
      <c r="AE5" s="69"/>
    </row>
    <row r="6" spans="2:31" ht="12.75">
      <c r="B6" s="59">
        <v>851</v>
      </c>
      <c r="C6" s="28" t="s">
        <v>24</v>
      </c>
      <c r="D6" s="29" t="s">
        <v>20</v>
      </c>
      <c r="E6" s="29" t="s">
        <v>25</v>
      </c>
      <c r="F6" s="30" t="s">
        <v>21</v>
      </c>
      <c r="G6" s="36">
        <v>2502.7</v>
      </c>
      <c r="H6" s="40">
        <v>1.232256912827565</v>
      </c>
      <c r="I6" s="12">
        <v>0.5</v>
      </c>
      <c r="J6" s="41">
        <f>H6*$C$30</f>
        <v>0.6038058872855069</v>
      </c>
      <c r="K6" s="14">
        <f t="shared" si="0"/>
        <v>0.014971346077489853</v>
      </c>
      <c r="L6" s="49">
        <v>66.44808743169399</v>
      </c>
      <c r="M6" s="18">
        <v>25.135127064714553</v>
      </c>
      <c r="N6" s="41">
        <f>L6*$C$31</f>
        <v>26.579234972677597</v>
      </c>
      <c r="O6" s="14">
        <f t="shared" si="1"/>
        <v>0.6590312112387866</v>
      </c>
      <c r="P6" s="50">
        <v>17.53030303030303</v>
      </c>
      <c r="Q6" s="22">
        <v>0.860440658454568</v>
      </c>
      <c r="R6" s="41">
        <f>P6*$C$32</f>
        <v>13.147727272727273</v>
      </c>
      <c r="S6" s="14">
        <f t="shared" si="2"/>
        <v>0.3259974426837235</v>
      </c>
      <c r="T6" s="15">
        <f t="shared" si="3"/>
        <v>40.33076813269038</v>
      </c>
      <c r="U6" s="55">
        <v>4.990797793552988</v>
      </c>
      <c r="V6" s="56">
        <v>0.8472183007114199</v>
      </c>
      <c r="W6" s="55">
        <v>194.5155435289095</v>
      </c>
      <c r="X6" s="57">
        <v>3.816402363671148</v>
      </c>
      <c r="Z6" s="68">
        <v>0.39</v>
      </c>
      <c r="AA6" s="76">
        <v>2529</v>
      </c>
      <c r="AB6" s="12">
        <v>13.841</v>
      </c>
      <c r="AC6" s="12">
        <v>38.7343</v>
      </c>
      <c r="AD6" s="133">
        <v>4.5394</v>
      </c>
      <c r="AE6" s="69">
        <v>13.439</v>
      </c>
    </row>
    <row r="7" spans="2:31" ht="12.75">
      <c r="B7" s="59">
        <v>853</v>
      </c>
      <c r="C7" s="28" t="s">
        <v>26</v>
      </c>
      <c r="D7" s="29" t="s">
        <v>20</v>
      </c>
      <c r="E7" s="29" t="s">
        <v>27</v>
      </c>
      <c r="F7" s="30" t="s">
        <v>21</v>
      </c>
      <c r="G7" s="37">
        <v>4050</v>
      </c>
      <c r="H7" s="40">
        <v>0.9289725290751599</v>
      </c>
      <c r="I7" s="12">
        <v>0.2</v>
      </c>
      <c r="J7" s="41">
        <f>H7*$C$30</f>
        <v>0.45519653924682835</v>
      </c>
      <c r="K7" s="14">
        <f t="shared" si="0"/>
        <v>0.015933984429977573</v>
      </c>
      <c r="L7" s="49">
        <v>46.502732240437155</v>
      </c>
      <c r="M7" s="18">
        <v>17.72432401361686</v>
      </c>
      <c r="N7" s="41">
        <f>L7*$C$31</f>
        <v>18.601092896174862</v>
      </c>
      <c r="O7" s="14">
        <f t="shared" si="1"/>
        <v>0.6511242925498182</v>
      </c>
      <c r="P7" s="50">
        <v>12.681818181818182</v>
      </c>
      <c r="Q7" s="22">
        <v>0.47310590896959803</v>
      </c>
      <c r="R7" s="41">
        <f>P7*$C$32</f>
        <v>9.511363636363637</v>
      </c>
      <c r="S7" s="14">
        <f t="shared" si="2"/>
        <v>0.33294172302020425</v>
      </c>
      <c r="T7" s="15">
        <f t="shared" si="3"/>
        <v>28.567653071785326</v>
      </c>
      <c r="U7" s="55">
        <v>3.6164541178246865</v>
      </c>
      <c r="V7" s="56">
        <v>0.5177038807380634</v>
      </c>
      <c r="W7" s="55">
        <v>144.28011932931923</v>
      </c>
      <c r="X7" s="57">
        <v>0.8466356347014296</v>
      </c>
      <c r="Z7" s="68">
        <v>0.46</v>
      </c>
      <c r="AA7" s="76">
        <v>4121</v>
      </c>
      <c r="AB7" s="12">
        <v>14.1111</v>
      </c>
      <c r="AC7" s="12">
        <v>38.7378</v>
      </c>
      <c r="AD7" s="133">
        <v>4.7613</v>
      </c>
      <c r="AE7" s="69">
        <v>13.422</v>
      </c>
    </row>
    <row r="8" spans="2:31" ht="12.75">
      <c r="B8" s="59">
        <v>855</v>
      </c>
      <c r="C8" s="28" t="s">
        <v>28</v>
      </c>
      <c r="D8" s="29" t="s">
        <v>20</v>
      </c>
      <c r="E8" s="29" t="s">
        <v>29</v>
      </c>
      <c r="F8" s="30" t="s">
        <v>21</v>
      </c>
      <c r="G8" s="37">
        <v>3269</v>
      </c>
      <c r="H8" s="40">
        <v>1.6112475173825576</v>
      </c>
      <c r="I8" s="12">
        <v>0.3</v>
      </c>
      <c r="J8" s="41">
        <f>H8*$C$30</f>
        <v>0.7895112835174531</v>
      </c>
      <c r="K8" s="14">
        <f t="shared" si="0"/>
        <v>0.026891629851706546</v>
      </c>
      <c r="L8" s="49">
        <v>24.91803278688524</v>
      </c>
      <c r="M8" s="18">
        <v>6.5573770491803245</v>
      </c>
      <c r="N8" s="41">
        <f>L8*$C$31</f>
        <v>9.967213114754097</v>
      </c>
      <c r="O8" s="14">
        <f t="shared" si="1"/>
        <v>0.33949433191237854</v>
      </c>
      <c r="P8" s="50">
        <v>24.8030303030303</v>
      </c>
      <c r="Q8" s="22">
        <v>0.3471648253757013</v>
      </c>
      <c r="R8" s="41">
        <f>P8*$C$32</f>
        <v>18.602272727272727</v>
      </c>
      <c r="S8" s="14">
        <f t="shared" si="2"/>
        <v>0.6336140382359149</v>
      </c>
      <c r="T8" s="15">
        <f t="shared" si="3"/>
        <v>29.358997125544278</v>
      </c>
      <c r="U8" s="55">
        <v>9.48888055874444</v>
      </c>
      <c r="V8" s="56">
        <v>3.343588004954969</v>
      </c>
      <c r="W8" s="55">
        <v>129.36785917890808</v>
      </c>
      <c r="X8" s="57">
        <v>1.8272219773535634</v>
      </c>
      <c r="Z8" s="68">
        <v>0.21</v>
      </c>
      <c r="AA8" s="76">
        <v>3281</v>
      </c>
      <c r="AB8" s="12">
        <v>13.9588</v>
      </c>
      <c r="AC8" s="12">
        <v>38.7343</v>
      </c>
      <c r="AD8" s="133">
        <v>4.519</v>
      </c>
      <c r="AE8" s="69">
        <v>13.425</v>
      </c>
    </row>
    <row r="9" spans="2:31" ht="12.75">
      <c r="B9" s="59">
        <v>856</v>
      </c>
      <c r="C9" s="28" t="s">
        <v>30</v>
      </c>
      <c r="D9" s="29" t="s">
        <v>20</v>
      </c>
      <c r="E9" s="29" t="s">
        <v>31</v>
      </c>
      <c r="F9" s="30" t="s">
        <v>21</v>
      </c>
      <c r="G9" s="36">
        <v>1426.7</v>
      </c>
      <c r="H9" s="40">
        <v>2.7661657101275687</v>
      </c>
      <c r="I9" s="12">
        <v>0.82</v>
      </c>
      <c r="J9" s="41">
        <f>H9*$C$30</f>
        <v>1.3554211979625086</v>
      </c>
      <c r="K9" s="14">
        <f t="shared" si="0"/>
        <v>0.11076920202147654</v>
      </c>
      <c r="L9" s="49">
        <v>18.90710382513661</v>
      </c>
      <c r="M9" s="18">
        <v>2.87859392154446</v>
      </c>
      <c r="N9" s="41">
        <f>L9*$C$31</f>
        <v>7.562841530054644</v>
      </c>
      <c r="O9" s="14">
        <f t="shared" si="1"/>
        <v>0.6180587425947927</v>
      </c>
      <c r="P9" s="50">
        <v>4.424242424242425</v>
      </c>
      <c r="Q9" s="22">
        <v>0.6013071161510368</v>
      </c>
      <c r="R9" s="41">
        <f>P9*$C$32</f>
        <v>3.3181818181818183</v>
      </c>
      <c r="S9" s="14">
        <f t="shared" si="2"/>
        <v>0.27117205538373085</v>
      </c>
      <c r="T9" s="15">
        <f t="shared" si="3"/>
        <v>12.236444546198971</v>
      </c>
      <c r="U9" s="55">
        <v>5.606382452550718</v>
      </c>
      <c r="V9" s="56">
        <v>0.16103964430470716</v>
      </c>
      <c r="W9" s="55">
        <v>120.01990774365022</v>
      </c>
      <c r="X9" s="57">
        <v>0.9818531791746786</v>
      </c>
      <c r="Z9" s="68">
        <v>1.04</v>
      </c>
      <c r="AA9" s="76">
        <v>1405</v>
      </c>
      <c r="AB9" s="12">
        <v>13.6502</v>
      </c>
      <c r="AC9" s="12">
        <v>38.726</v>
      </c>
      <c r="AD9" s="133">
        <v>4.5604</v>
      </c>
      <c r="AE9" s="69">
        <v>13.436</v>
      </c>
    </row>
    <row r="10" spans="2:31" ht="12.75">
      <c r="B10" s="59">
        <v>858</v>
      </c>
      <c r="C10" s="28" t="s">
        <v>32</v>
      </c>
      <c r="D10" s="29" t="s">
        <v>20</v>
      </c>
      <c r="E10" s="29" t="s">
        <v>33</v>
      </c>
      <c r="F10" s="30" t="s">
        <v>21</v>
      </c>
      <c r="G10" s="36">
        <v>1186.8</v>
      </c>
      <c r="H10" s="40">
        <v>4.277974934828316</v>
      </c>
      <c r="I10" s="12">
        <v>0.3</v>
      </c>
      <c r="J10" s="41">
        <f>H10*$C$30</f>
        <v>2.0962077180658745</v>
      </c>
      <c r="K10" s="14">
        <f t="shared" si="0"/>
        <v>0.0425785199501705</v>
      </c>
      <c r="L10" s="49">
        <v>18.633879781420763</v>
      </c>
      <c r="M10" s="18">
        <v>3.1032286042624326</v>
      </c>
      <c r="N10" s="41">
        <f>L10*$C$31</f>
        <v>7.453551912568305</v>
      </c>
      <c r="O10" s="14">
        <f t="shared" si="1"/>
        <v>0.15139778661903955</v>
      </c>
      <c r="P10" s="50">
        <v>52.909090909090914</v>
      </c>
      <c r="Q10" s="22">
        <v>1.7358241268768693</v>
      </c>
      <c r="R10" s="41">
        <f>P10*$C$32</f>
        <v>39.68181818181819</v>
      </c>
      <c r="S10" s="14">
        <f t="shared" si="2"/>
        <v>0.80602369343079</v>
      </c>
      <c r="T10" s="15">
        <f t="shared" si="3"/>
        <v>49.231577812452365</v>
      </c>
      <c r="U10" s="55">
        <v>4.736077595295551</v>
      </c>
      <c r="V10" s="56">
        <v>0.39839622949413706</v>
      </c>
      <c r="W10" s="55">
        <v>83.08918851377207</v>
      </c>
      <c r="X10" s="57">
        <v>0.9111102546213767</v>
      </c>
      <c r="Z10" s="68">
        <v>0.41</v>
      </c>
      <c r="AA10" s="76">
        <v>1164</v>
      </c>
      <c r="AB10" s="12">
        <v>13.7314</v>
      </c>
      <c r="AC10" s="12">
        <v>38.7473</v>
      </c>
      <c r="AD10" s="133">
        <v>4.3289</v>
      </c>
      <c r="AE10" s="69">
        <v>13.554</v>
      </c>
    </row>
    <row r="11" spans="2:31" ht="12.75">
      <c r="B11" s="59">
        <v>860</v>
      </c>
      <c r="C11" s="28" t="s">
        <v>34</v>
      </c>
      <c r="D11" s="29" t="s">
        <v>20</v>
      </c>
      <c r="E11" s="29" t="s">
        <v>35</v>
      </c>
      <c r="F11" s="30" t="s">
        <v>21</v>
      </c>
      <c r="G11" s="36">
        <v>956.92</v>
      </c>
      <c r="H11" s="40">
        <v>3.8585025727249405</v>
      </c>
      <c r="I11" s="12">
        <v>0.67</v>
      </c>
      <c r="J11" s="41">
        <f>H11*$C$30</f>
        <v>1.8906662606352207</v>
      </c>
      <c r="K11" s="14">
        <f t="shared" si="0"/>
        <v>0.08175628209388017</v>
      </c>
      <c r="L11" s="49">
        <v>18.087431693989068</v>
      </c>
      <c r="M11" s="18">
        <v>3.0209486868164035</v>
      </c>
      <c r="N11" s="41">
        <f>L11*$C$31</f>
        <v>7.234972677595628</v>
      </c>
      <c r="O11" s="14">
        <f t="shared" si="1"/>
        <v>0.3128550392454201</v>
      </c>
      <c r="P11" s="50">
        <v>18.66666666666667</v>
      </c>
      <c r="Q11" s="22">
        <v>0.3471648253750464</v>
      </c>
      <c r="R11" s="41">
        <f>P11*$C$32</f>
        <v>14.000000000000004</v>
      </c>
      <c r="S11" s="14">
        <f t="shared" si="2"/>
        <v>0.6053886786606998</v>
      </c>
      <c r="T11" s="15">
        <f t="shared" si="3"/>
        <v>23.12563893823085</v>
      </c>
      <c r="U11" s="55">
        <v>4.681638799730312</v>
      </c>
      <c r="V11" s="56">
        <v>0.4533503984535203</v>
      </c>
      <c r="W11" s="55">
        <v>98.77833225301772</v>
      </c>
      <c r="X11" s="56">
        <v>2.1050855790088714</v>
      </c>
      <c r="Z11" s="68">
        <v>4.16</v>
      </c>
      <c r="AA11" s="76">
        <v>968</v>
      </c>
      <c r="AB11" s="12">
        <v>13.6424</v>
      </c>
      <c r="AC11" s="12">
        <v>38.734</v>
      </c>
      <c r="AD11" s="133">
        <v>4.631</v>
      </c>
      <c r="AE11" s="69">
        <v>13.497</v>
      </c>
    </row>
    <row r="12" spans="2:31" ht="12.75">
      <c r="B12" s="59">
        <v>861</v>
      </c>
      <c r="C12" s="28" t="s">
        <v>36</v>
      </c>
      <c r="D12" s="29" t="s">
        <v>20</v>
      </c>
      <c r="E12" s="29" t="s">
        <v>37</v>
      </c>
      <c r="F12" s="30" t="s">
        <v>21</v>
      </c>
      <c r="G12" s="37">
        <v>915</v>
      </c>
      <c r="H12" s="40">
        <v>2.8682834635612386</v>
      </c>
      <c r="I12" s="12">
        <v>0.64</v>
      </c>
      <c r="J12" s="41">
        <f>H12*$C$30</f>
        <v>1.4054588971450068</v>
      </c>
      <c r="K12" s="14">
        <f t="shared" si="0"/>
        <v>0.06526829073407053</v>
      </c>
      <c r="L12" s="49">
        <v>5.519125683060109</v>
      </c>
      <c r="M12" s="18">
        <v>1.43929696077223</v>
      </c>
      <c r="N12" s="41">
        <f>L12*$C$31</f>
        <v>2.2076502732240435</v>
      </c>
      <c r="O12" s="14">
        <f t="shared" si="1"/>
        <v>0.10252136164539205</v>
      </c>
      <c r="P12" s="50">
        <v>23.8939393939394</v>
      </c>
      <c r="Q12" s="22">
        <v>0.6943296507509115</v>
      </c>
      <c r="R12" s="41">
        <f>P12*$C$32</f>
        <v>17.92045454545455</v>
      </c>
      <c r="S12" s="14">
        <f t="shared" si="2"/>
        <v>0.8322103476205375</v>
      </c>
      <c r="T12" s="15">
        <f t="shared" si="3"/>
        <v>21.5335637158236</v>
      </c>
      <c r="U12" s="55" t="s">
        <v>64</v>
      </c>
      <c r="V12" s="56"/>
      <c r="W12" s="55">
        <v>62.086323725032344</v>
      </c>
      <c r="X12" s="56">
        <v>1.0258405723679058</v>
      </c>
      <c r="Z12" s="68">
        <v>0.62</v>
      </c>
      <c r="AA12" s="76">
        <v>910</v>
      </c>
      <c r="AB12" s="12">
        <v>13.3868</v>
      </c>
      <c r="AC12" s="12">
        <v>38.7213</v>
      </c>
      <c r="AD12" s="133">
        <v>4.8119</v>
      </c>
      <c r="AE12" s="69">
        <v>13.252</v>
      </c>
    </row>
    <row r="13" spans="2:31" ht="12.75">
      <c r="B13" s="59">
        <v>862</v>
      </c>
      <c r="C13" s="31" t="s">
        <v>38</v>
      </c>
      <c r="D13" s="32" t="s">
        <v>20</v>
      </c>
      <c r="E13" s="32" t="s">
        <v>39</v>
      </c>
      <c r="F13" s="33" t="s">
        <v>21</v>
      </c>
      <c r="G13" s="38">
        <v>801.4</v>
      </c>
      <c r="H13" s="40">
        <v>2.8418208923774078</v>
      </c>
      <c r="I13" s="12">
        <v>0.54</v>
      </c>
      <c r="J13" s="41">
        <f>H13*$C$30</f>
        <v>1.3924922372649298</v>
      </c>
      <c r="K13" s="14">
        <f t="shared" si="0"/>
        <v>0.06378848534228496</v>
      </c>
      <c r="L13" s="49">
        <v>18.224043715846992</v>
      </c>
      <c r="M13" s="18">
        <v>4.343746747427495</v>
      </c>
      <c r="N13" s="41">
        <f>L13*$C$31</f>
        <v>7.2896174863387975</v>
      </c>
      <c r="O13" s="14">
        <f t="shared" si="1"/>
        <v>0.3339290846543647</v>
      </c>
      <c r="P13" s="50">
        <v>17.53030303030303</v>
      </c>
      <c r="Q13" s="22">
        <v>1.3886593015017614</v>
      </c>
      <c r="R13" s="41">
        <f>P13*$C$32</f>
        <v>13.147727272727273</v>
      </c>
      <c r="S13" s="14">
        <f t="shared" si="2"/>
        <v>0.6022824300033504</v>
      </c>
      <c r="T13" s="15">
        <f t="shared" si="3"/>
        <v>21.829836996331</v>
      </c>
      <c r="U13" s="55">
        <v>3.768462276829459</v>
      </c>
      <c r="V13" s="56">
        <v>0.4424475265067779</v>
      </c>
      <c r="W13" s="55">
        <v>41.273636077388986</v>
      </c>
      <c r="X13" s="56">
        <v>4.712002696998226</v>
      </c>
      <c r="Z13" s="68">
        <v>0.19</v>
      </c>
      <c r="AA13" s="76">
        <v>776</v>
      </c>
      <c r="AB13" s="12">
        <v>13.3864</v>
      </c>
      <c r="AC13" s="12">
        <v>38.7212</v>
      </c>
      <c r="AD13" s="133">
        <v>4.795</v>
      </c>
      <c r="AE13" s="69">
        <v>13.272</v>
      </c>
    </row>
    <row r="14" spans="2:31" ht="12.75">
      <c r="B14" s="59">
        <v>864</v>
      </c>
      <c r="C14" s="28" t="s">
        <v>40</v>
      </c>
      <c r="D14" s="29" t="s">
        <v>20</v>
      </c>
      <c r="E14" s="29" t="s">
        <v>41</v>
      </c>
      <c r="F14" s="30" t="s">
        <v>21</v>
      </c>
      <c r="G14" s="36">
        <v>1184.25</v>
      </c>
      <c r="H14" s="40">
        <v>6.264398617511542</v>
      </c>
      <c r="I14" s="12">
        <v>0.64</v>
      </c>
      <c r="J14" s="41">
        <f>H14*$C$30</f>
        <v>3.0695553225806558</v>
      </c>
      <c r="K14" s="14">
        <f t="shared" si="0"/>
        <v>0.09513034900635796</v>
      </c>
      <c r="L14" s="49">
        <v>31.885245901639347</v>
      </c>
      <c r="M14" s="18">
        <v>8.866109693763898</v>
      </c>
      <c r="N14" s="41">
        <f>L14*$C$31</f>
        <v>12.754098360655739</v>
      </c>
      <c r="O14" s="14">
        <f t="shared" si="1"/>
        <v>0.3952695751678271</v>
      </c>
      <c r="P14" s="50">
        <v>21.924242424242426</v>
      </c>
      <c r="Q14" s="22">
        <v>1.265400991552323</v>
      </c>
      <c r="R14" s="41">
        <f>P14*$C$32</f>
        <v>16.44318181818182</v>
      </c>
      <c r="S14" s="14">
        <f t="shared" si="2"/>
        <v>0.509600075825815</v>
      </c>
      <c r="T14" s="15">
        <f t="shared" si="3"/>
        <v>32.266835501418214</v>
      </c>
      <c r="U14" s="55">
        <v>6.513199600544037</v>
      </c>
      <c r="V14" s="56">
        <v>0.8278753739320545</v>
      </c>
      <c r="W14" s="55">
        <v>47.7877184921546</v>
      </c>
      <c r="X14" s="56">
        <v>1.5086617583031903</v>
      </c>
      <c r="Z14" s="68">
        <v>0.4</v>
      </c>
      <c r="AA14" s="76">
        <v>1199</v>
      </c>
      <c r="AB14" s="12">
        <v>13.1545</v>
      </c>
      <c r="AC14" s="12">
        <v>38.7289</v>
      </c>
      <c r="AD14" s="133">
        <v>4.7554</v>
      </c>
      <c r="AE14" s="69">
        <v>12.977</v>
      </c>
    </row>
    <row r="15" spans="2:31" ht="12.75">
      <c r="B15" s="59">
        <v>865</v>
      </c>
      <c r="C15" s="28" t="s">
        <v>42</v>
      </c>
      <c r="D15" s="29" t="s">
        <v>20</v>
      </c>
      <c r="E15" s="29" t="s">
        <v>43</v>
      </c>
      <c r="F15" s="30" t="s">
        <v>21</v>
      </c>
      <c r="G15" s="36">
        <v>1137.1</v>
      </c>
      <c r="H15" s="40">
        <v>3.8832616095643284</v>
      </c>
      <c r="I15" s="12">
        <v>0.4</v>
      </c>
      <c r="J15" s="41">
        <f>H15*$C$30</f>
        <v>1.9027981886865208</v>
      </c>
      <c r="K15" s="14">
        <f t="shared" si="0"/>
        <v>0.09100456404615442</v>
      </c>
      <c r="L15" s="49">
        <v>18.90710382513661</v>
      </c>
      <c r="M15" s="18">
        <v>4.514402087939443</v>
      </c>
      <c r="N15" s="41">
        <f>L15*$C$31</f>
        <v>7.562841530054644</v>
      </c>
      <c r="O15" s="14">
        <f t="shared" si="1"/>
        <v>0.3617057765163564</v>
      </c>
      <c r="P15" s="50">
        <v>15.257575757575758</v>
      </c>
      <c r="Q15" s="22">
        <v>1.1662730544197633</v>
      </c>
      <c r="R15" s="41">
        <f>P15*$C$32</f>
        <v>11.443181818181818</v>
      </c>
      <c r="S15" s="14">
        <f t="shared" si="2"/>
        <v>0.5472896594374891</v>
      </c>
      <c r="T15" s="15">
        <f t="shared" si="3"/>
        <v>20.908821536922986</v>
      </c>
      <c r="U15" s="55">
        <v>17.739172764592723</v>
      </c>
      <c r="V15" s="56">
        <v>1.1735634320546642</v>
      </c>
      <c r="W15" s="55">
        <v>20.287350935969823</v>
      </c>
      <c r="X15" s="56">
        <v>1.8634446363805637</v>
      </c>
      <c r="Z15" s="68">
        <v>0.99</v>
      </c>
      <c r="AA15" s="76">
        <v>1113</v>
      </c>
      <c r="AB15" s="12">
        <v>13.1527</v>
      </c>
      <c r="AC15" s="12">
        <v>38.7295</v>
      </c>
      <c r="AD15" s="133">
        <v>4.8211</v>
      </c>
      <c r="AE15" s="69">
        <v>12.988</v>
      </c>
    </row>
    <row r="16" spans="2:31" ht="12.75">
      <c r="B16" s="59">
        <v>867</v>
      </c>
      <c r="C16" s="28" t="s">
        <v>44</v>
      </c>
      <c r="D16" s="29" t="s">
        <v>20</v>
      </c>
      <c r="E16" s="29" t="s">
        <v>45</v>
      </c>
      <c r="F16" s="30" t="s">
        <v>21</v>
      </c>
      <c r="G16" s="36">
        <v>572.54</v>
      </c>
      <c r="H16" s="40">
        <v>5.639376252421979</v>
      </c>
      <c r="I16" s="12">
        <v>0.33</v>
      </c>
      <c r="J16" s="41">
        <f>H16*$C$30</f>
        <v>2.7632943636867697</v>
      </c>
      <c r="K16" s="14">
        <f t="shared" si="0"/>
        <v>0.08022326365199017</v>
      </c>
      <c r="L16" s="49">
        <v>54.28961748633881</v>
      </c>
      <c r="M16" s="18">
        <v>17.591151892972082</v>
      </c>
      <c r="N16" s="41">
        <f>L16*$C$31</f>
        <v>21.715846994535525</v>
      </c>
      <c r="O16" s="14">
        <f t="shared" si="1"/>
        <v>0.6304489821144431</v>
      </c>
      <c r="P16" s="50">
        <v>13.28787878787879</v>
      </c>
      <c r="Q16" s="22">
        <v>1.3824460296132142</v>
      </c>
      <c r="R16" s="41">
        <f>P16*$C$32</f>
        <v>9.965909090909093</v>
      </c>
      <c r="S16" s="14">
        <f t="shared" si="2"/>
        <v>0.2893277542335667</v>
      </c>
      <c r="T16" s="15">
        <f t="shared" si="3"/>
        <v>34.44505044913139</v>
      </c>
      <c r="U16" s="55">
        <v>23.32824413570847</v>
      </c>
      <c r="V16" s="56">
        <v>0.7233888091544375</v>
      </c>
      <c r="W16" s="55">
        <v>26.34756356290691</v>
      </c>
      <c r="X16" s="56">
        <v>2.021942889109786</v>
      </c>
      <c r="Z16" s="68">
        <v>0.94</v>
      </c>
      <c r="AA16" s="76">
        <v>556</v>
      </c>
      <c r="AB16" s="12">
        <v>13.6497</v>
      </c>
      <c r="AC16" s="12">
        <v>38.7281</v>
      </c>
      <c r="AD16" s="133">
        <v>4.6905</v>
      </c>
      <c r="AE16" s="69">
        <v>13.567</v>
      </c>
    </row>
    <row r="17" spans="2:31" ht="12.75">
      <c r="B17" s="59">
        <v>870</v>
      </c>
      <c r="C17" s="28" t="s">
        <v>46</v>
      </c>
      <c r="D17" s="29" t="s">
        <v>20</v>
      </c>
      <c r="E17" s="29" t="s">
        <v>47</v>
      </c>
      <c r="F17" s="30" t="s">
        <v>21</v>
      </c>
      <c r="G17" s="37">
        <v>3043</v>
      </c>
      <c r="H17" s="40">
        <v>3.542580175659134</v>
      </c>
      <c r="I17" s="12">
        <v>0.34</v>
      </c>
      <c r="J17" s="41">
        <f>H17*$C$30</f>
        <v>1.7358642860729756</v>
      </c>
      <c r="K17" s="14">
        <f t="shared" si="0"/>
        <v>0.048867637246361804</v>
      </c>
      <c r="L17" s="49">
        <v>50.60109289617486</v>
      </c>
      <c r="M17" s="18">
        <v>9.366644653782428</v>
      </c>
      <c r="N17" s="41">
        <f>L17*$C$31</f>
        <v>20.240437158469945</v>
      </c>
      <c r="O17" s="14">
        <f t="shared" si="1"/>
        <v>0.5698039580072963</v>
      </c>
      <c r="P17" s="50">
        <v>18.060606060606062</v>
      </c>
      <c r="Q17" s="22">
        <v>0.4545454545454809</v>
      </c>
      <c r="R17" s="41">
        <f>P17*$C$32</f>
        <v>13.545454545454547</v>
      </c>
      <c r="S17" s="14">
        <f t="shared" si="2"/>
        <v>0.38132840474634183</v>
      </c>
      <c r="T17" s="15">
        <f t="shared" si="3"/>
        <v>35.521755989997466</v>
      </c>
      <c r="U17" s="55">
        <v>21.212973158712682</v>
      </c>
      <c r="V17" s="56">
        <v>0.5506723162927992</v>
      </c>
      <c r="W17" s="55">
        <v>75.0300015358704</v>
      </c>
      <c r="X17" s="56">
        <v>1.565161573010719</v>
      </c>
      <c r="Z17" s="68">
        <v>0.29</v>
      </c>
      <c r="AA17" s="76">
        <v>3044</v>
      </c>
      <c r="AB17" s="12">
        <v>13.9202</v>
      </c>
      <c r="AC17" s="12">
        <v>38.7327</v>
      </c>
      <c r="AD17" s="133">
        <v>4.4698</v>
      </c>
      <c r="AE17" s="69">
        <v>13.428</v>
      </c>
    </row>
    <row r="18" spans="2:31" ht="12.75">
      <c r="B18" s="59">
        <v>874</v>
      </c>
      <c r="C18" s="28" t="s">
        <v>48</v>
      </c>
      <c r="D18" s="29" t="s">
        <v>20</v>
      </c>
      <c r="E18" s="29" t="s">
        <v>49</v>
      </c>
      <c r="F18" s="30" t="s">
        <v>21</v>
      </c>
      <c r="G18" s="36">
        <v>3400.3</v>
      </c>
      <c r="H18" s="40">
        <v>3.777739060177886</v>
      </c>
      <c r="I18" s="12">
        <v>0.21</v>
      </c>
      <c r="J18" s="41">
        <f>H18*$C$30</f>
        <v>1.8510921394871642</v>
      </c>
      <c r="K18" s="14">
        <f t="shared" si="0"/>
        <v>0.03459407158324425</v>
      </c>
      <c r="L18" s="49">
        <v>80.79234972677594</v>
      </c>
      <c r="M18" s="18">
        <v>14.439574056528821</v>
      </c>
      <c r="N18" s="41">
        <f>L18*$C$31</f>
        <v>32.31693989071038</v>
      </c>
      <c r="O18" s="14">
        <f t="shared" si="1"/>
        <v>0.6039540161627858</v>
      </c>
      <c r="P18" s="50">
        <v>25.78787878787877</v>
      </c>
      <c r="Q18" s="22">
        <v>0.8194434716964868</v>
      </c>
      <c r="R18" s="41">
        <f>P18*$C$32</f>
        <v>19.34090909090908</v>
      </c>
      <c r="S18" s="14">
        <f t="shared" si="2"/>
        <v>0.36145191225397</v>
      </c>
      <c r="T18" s="15">
        <f t="shared" si="3"/>
        <v>53.50894112110662</v>
      </c>
      <c r="U18" s="55">
        <v>19.105992438882396</v>
      </c>
      <c r="V18" s="56">
        <v>0.3731246230874729</v>
      </c>
      <c r="W18" s="55">
        <v>62.68937537940156</v>
      </c>
      <c r="X18" s="56">
        <v>3.2227945693609867</v>
      </c>
      <c r="Z18" s="68">
        <v>0.24</v>
      </c>
      <c r="AA18" s="76">
        <v>3425</v>
      </c>
      <c r="AB18" s="12">
        <v>13.98</v>
      </c>
      <c r="AC18" s="12">
        <v>38.735</v>
      </c>
      <c r="AD18" s="133">
        <v>4.5124</v>
      </c>
      <c r="AE18" s="69">
        <v>13.42</v>
      </c>
    </row>
    <row r="19" spans="2:31" ht="12.75">
      <c r="B19" s="59">
        <v>876</v>
      </c>
      <c r="C19" s="28" t="s">
        <v>50</v>
      </c>
      <c r="D19" s="29" t="s">
        <v>20</v>
      </c>
      <c r="E19" s="29" t="s">
        <v>51</v>
      </c>
      <c r="F19" s="30" t="s">
        <v>21</v>
      </c>
      <c r="G19" s="36">
        <v>3138.9</v>
      </c>
      <c r="H19" s="40">
        <v>3.8314157595403784</v>
      </c>
      <c r="I19" s="12">
        <v>0.53</v>
      </c>
      <c r="J19" s="41">
        <f>H19*$C$30</f>
        <v>1.8773937221747854</v>
      </c>
      <c r="K19" s="14">
        <f t="shared" si="0"/>
        <v>0.0668859328316726</v>
      </c>
      <c r="L19" s="49">
        <v>42.267759562841526</v>
      </c>
      <c r="M19" s="18">
        <v>15.779132063881711</v>
      </c>
      <c r="N19" s="41">
        <f>L19*$C$31</f>
        <v>16.907103825136613</v>
      </c>
      <c r="O19" s="14">
        <f t="shared" si="1"/>
        <v>0.6023496283540466</v>
      </c>
      <c r="P19" s="50">
        <v>12.37878787878788</v>
      </c>
      <c r="Q19" s="22">
        <v>0.7872958216221724</v>
      </c>
      <c r="R19" s="41">
        <f>P19*$C$32</f>
        <v>9.28409090909091</v>
      </c>
      <c r="S19" s="14">
        <f t="shared" si="2"/>
        <v>0.33076443881428086</v>
      </c>
      <c r="T19" s="15">
        <f t="shared" si="3"/>
        <v>28.068588456402306</v>
      </c>
      <c r="U19" s="55">
        <v>83.66493892733159</v>
      </c>
      <c r="V19" s="56">
        <v>4.383018433877793</v>
      </c>
      <c r="W19" s="55">
        <v>69.54610972300894</v>
      </c>
      <c r="X19" s="56">
        <v>1.37654463294087</v>
      </c>
      <c r="Z19" s="68">
        <v>0.36</v>
      </c>
      <c r="AA19" s="76">
        <v>3245</v>
      </c>
      <c r="AB19" s="12">
        <v>13.9538</v>
      </c>
      <c r="AC19" s="12">
        <v>38.73</v>
      </c>
      <c r="AD19" s="133">
        <v>4.4246</v>
      </c>
      <c r="AE19" s="69">
        <v>13.426</v>
      </c>
    </row>
    <row r="20" spans="2:31" ht="12.75">
      <c r="B20" s="59">
        <v>878</v>
      </c>
      <c r="C20" s="28" t="s">
        <v>52</v>
      </c>
      <c r="D20" s="29" t="s">
        <v>20</v>
      </c>
      <c r="E20" s="29" t="s">
        <v>53</v>
      </c>
      <c r="F20" s="30" t="s">
        <v>21</v>
      </c>
      <c r="G20" s="37">
        <v>3176</v>
      </c>
      <c r="H20" s="40">
        <v>5.371741003660752</v>
      </c>
      <c r="I20" s="12">
        <v>0.64</v>
      </c>
      <c r="J20" s="41">
        <f>H20*$C$30</f>
        <v>2.6321530917937683</v>
      </c>
      <c r="K20" s="14">
        <f t="shared" si="0"/>
        <v>0.06059384468210563</v>
      </c>
      <c r="L20" s="49">
        <v>73.55191256830601</v>
      </c>
      <c r="M20" s="18">
        <v>5.124316757789797</v>
      </c>
      <c r="N20" s="41">
        <f>L20*$C$31</f>
        <v>29.420765027322403</v>
      </c>
      <c r="O20" s="14">
        <f t="shared" si="1"/>
        <v>0.6772847947379105</v>
      </c>
      <c r="P20" s="50">
        <v>15.181818181818182</v>
      </c>
      <c r="Q20" s="22">
        <v>1.4433756729740184</v>
      </c>
      <c r="R20" s="41">
        <f>P20*$C$32</f>
        <v>11.386363636363637</v>
      </c>
      <c r="S20" s="14">
        <f t="shared" si="2"/>
        <v>0.2621213605799838</v>
      </c>
      <c r="T20" s="15">
        <f t="shared" si="3"/>
        <v>43.43928175547981</v>
      </c>
      <c r="U20" s="55">
        <v>34.94047851473524</v>
      </c>
      <c r="V20" s="56">
        <v>1.0069760306371371</v>
      </c>
      <c r="W20" s="55">
        <v>154.3361612438294</v>
      </c>
      <c r="X20" s="56">
        <v>2.1747612653738484</v>
      </c>
      <c r="Z20" s="68">
        <v>0.75</v>
      </c>
      <c r="AA20" s="76">
        <v>3182</v>
      </c>
      <c r="AB20" s="12">
        <v>13.9299</v>
      </c>
      <c r="AC20" s="12">
        <v>38.7301</v>
      </c>
      <c r="AD20" s="133">
        <v>4.5098</v>
      </c>
      <c r="AE20" s="69">
        <v>13.414</v>
      </c>
    </row>
    <row r="21" spans="2:31" ht="12.75">
      <c r="B21" s="59">
        <v>879</v>
      </c>
      <c r="C21" s="28" t="s">
        <v>54</v>
      </c>
      <c r="D21" s="29" t="s">
        <v>20</v>
      </c>
      <c r="E21" s="29" t="s">
        <v>55</v>
      </c>
      <c r="F21" s="30" t="s">
        <v>21</v>
      </c>
      <c r="G21" s="36">
        <v>4103.3</v>
      </c>
      <c r="H21" s="40">
        <v>6.045147077144452</v>
      </c>
      <c r="I21" s="12">
        <v>0.29</v>
      </c>
      <c r="J21" s="41">
        <f>H21*$C$30</f>
        <v>2.9621220678007814</v>
      </c>
      <c r="K21" s="14">
        <f t="shared" si="0"/>
        <v>0.05574130234203643</v>
      </c>
      <c r="L21" s="49">
        <v>105.92896174863387</v>
      </c>
      <c r="M21" s="18">
        <v>22.98494730387769</v>
      </c>
      <c r="N21" s="41">
        <f>L21*$C$31</f>
        <v>42.37158469945355</v>
      </c>
      <c r="O21" s="14">
        <f t="shared" si="1"/>
        <v>0.7973497578366147</v>
      </c>
      <c r="P21" s="50">
        <v>10.409090909090908</v>
      </c>
      <c r="Q21" s="22">
        <v>1.143914308374352</v>
      </c>
      <c r="R21" s="41">
        <f>P21*$C$32</f>
        <v>7.806818181818182</v>
      </c>
      <c r="S21" s="14">
        <f t="shared" si="2"/>
        <v>0.14690893982134887</v>
      </c>
      <c r="T21" s="15">
        <f t="shared" si="3"/>
        <v>53.140524949072514</v>
      </c>
      <c r="U21" s="55">
        <v>26.794462796793937</v>
      </c>
      <c r="V21" s="56">
        <v>1.6046455137067328</v>
      </c>
      <c r="W21" s="55">
        <v>74.0939340929384</v>
      </c>
      <c r="X21" s="56">
        <v>2.1735412591580547</v>
      </c>
      <c r="Z21" s="68">
        <v>0.22</v>
      </c>
      <c r="AA21" s="76">
        <v>4141</v>
      </c>
      <c r="AB21" s="12">
        <v>14.1151</v>
      </c>
      <c r="AC21" s="12">
        <v>38.7379</v>
      </c>
      <c r="AD21" s="133">
        <v>4.5214</v>
      </c>
      <c r="AE21" s="69">
        <v>13.422</v>
      </c>
    </row>
    <row r="22" spans="2:31" ht="12.75">
      <c r="B22" s="59">
        <v>880</v>
      </c>
      <c r="C22" s="28" t="s">
        <v>56</v>
      </c>
      <c r="D22" s="29" t="s">
        <v>20</v>
      </c>
      <c r="E22" s="29" t="s">
        <v>57</v>
      </c>
      <c r="F22" s="30" t="s">
        <v>21</v>
      </c>
      <c r="G22" s="37">
        <v>4031</v>
      </c>
      <c r="H22" s="40">
        <v>6.153546360829872</v>
      </c>
      <c r="I22" s="12">
        <v>0.17</v>
      </c>
      <c r="J22" s="41">
        <f>H22*$C$30</f>
        <v>3.015237716806637</v>
      </c>
      <c r="K22" s="14">
        <f t="shared" si="0"/>
        <v>0.09755663218540624</v>
      </c>
      <c r="L22" s="49">
        <v>28.196721311475414</v>
      </c>
      <c r="M22" s="18">
        <v>6.037262238793559</v>
      </c>
      <c r="N22" s="41">
        <f>L22*$C$31</f>
        <v>11.278688524590166</v>
      </c>
      <c r="O22" s="14">
        <f t="shared" si="1"/>
        <v>0.3649167897423745</v>
      </c>
      <c r="P22" s="50">
        <v>22.151515151515156</v>
      </c>
      <c r="Q22" s="22">
        <v>1.2026142323019908</v>
      </c>
      <c r="R22" s="41">
        <f>P22*$C$32</f>
        <v>16.613636363636367</v>
      </c>
      <c r="S22" s="14">
        <f t="shared" si="2"/>
        <v>0.5375265780722193</v>
      </c>
      <c r="T22" s="15">
        <f t="shared" si="3"/>
        <v>30.90756260503317</v>
      </c>
      <c r="U22" s="55">
        <v>23.055148919844907</v>
      </c>
      <c r="V22" s="56">
        <v>1.181430871316986</v>
      </c>
      <c r="W22" s="55">
        <v>191.48708960643586</v>
      </c>
      <c r="X22" s="56">
        <v>5.482660972024829</v>
      </c>
      <c r="Z22" s="68">
        <v>0.29</v>
      </c>
      <c r="AA22" s="76">
        <v>4092</v>
      </c>
      <c r="AB22" s="12">
        <v>14.106</v>
      </c>
      <c r="AC22" s="12">
        <v>38.7373</v>
      </c>
      <c r="AD22" s="133">
        <v>4.5258</v>
      </c>
      <c r="AE22" s="69">
        <v>13.422</v>
      </c>
    </row>
    <row r="23" spans="2:31" ht="12.75">
      <c r="B23" s="59">
        <v>884</v>
      </c>
      <c r="C23" s="28" t="s">
        <v>58</v>
      </c>
      <c r="D23" s="29" t="s">
        <v>20</v>
      </c>
      <c r="E23" s="29" t="s">
        <v>59</v>
      </c>
      <c r="F23" s="30" t="s">
        <v>21</v>
      </c>
      <c r="G23" s="36">
        <v>2830.5</v>
      </c>
      <c r="H23" s="40">
        <v>6.425931448856889</v>
      </c>
      <c r="I23" s="12">
        <v>0.08</v>
      </c>
      <c r="J23" s="41">
        <f>H23*$C$30</f>
        <v>3.1487064099398756</v>
      </c>
      <c r="K23" s="14">
        <f t="shared" si="0"/>
        <v>0.12931778843711933</v>
      </c>
      <c r="L23" s="49">
        <v>16.721311475409834</v>
      </c>
      <c r="M23" s="18">
        <v>3.9095868910530776</v>
      </c>
      <c r="N23" s="41">
        <f>L23*$C$31</f>
        <v>6.688524590163934</v>
      </c>
      <c r="O23" s="14">
        <f t="shared" si="1"/>
        <v>0.27469858897508515</v>
      </c>
      <c r="P23" s="50">
        <v>19.348484848484848</v>
      </c>
      <c r="Q23" s="22">
        <v>1.5470134739896073</v>
      </c>
      <c r="R23" s="41">
        <f>P23*$C$32</f>
        <v>14.511363636363637</v>
      </c>
      <c r="S23" s="14">
        <f t="shared" si="2"/>
        <v>0.5959836225877955</v>
      </c>
      <c r="T23" s="15">
        <f t="shared" si="3"/>
        <v>24.348594636467446</v>
      </c>
      <c r="U23" s="55">
        <v>30.11932931942029</v>
      </c>
      <c r="V23" s="56">
        <v>0.46767566606690747</v>
      </c>
      <c r="W23" s="55">
        <v>69.24208701396819</v>
      </c>
      <c r="X23" s="56">
        <v>2.3430801429011874</v>
      </c>
      <c r="Z23" s="68">
        <v>0.15</v>
      </c>
      <c r="AA23" s="76">
        <v>2832</v>
      </c>
      <c r="AB23" s="12">
        <v>13.8813</v>
      </c>
      <c r="AC23" s="12">
        <v>38.7316</v>
      </c>
      <c r="AD23" s="133">
        <v>4.3954</v>
      </c>
      <c r="AE23" s="69">
        <v>13.427</v>
      </c>
    </row>
    <row r="24" spans="2:31" ht="12.75">
      <c r="B24" s="59">
        <v>888</v>
      </c>
      <c r="C24" s="34" t="s">
        <v>60</v>
      </c>
      <c r="D24" s="29" t="s">
        <v>20</v>
      </c>
      <c r="E24" s="29" t="s">
        <v>61</v>
      </c>
      <c r="F24" s="35" t="s">
        <v>21</v>
      </c>
      <c r="G24" s="36">
        <v>4233.1</v>
      </c>
      <c r="H24" s="40">
        <v>6.425931448856889</v>
      </c>
      <c r="I24" s="12">
        <v>0.08</v>
      </c>
      <c r="J24" s="41">
        <f>H24*$C$30</f>
        <v>3.1487064099398756</v>
      </c>
      <c r="K24" s="14">
        <f t="shared" si="0"/>
        <v>0.10657501339541789</v>
      </c>
      <c r="L24" s="49">
        <v>7.978142076502732</v>
      </c>
      <c r="M24" s="18">
        <v>2.6348772571018997</v>
      </c>
      <c r="N24" s="41">
        <f>L24*$C$31</f>
        <v>3.191256830601093</v>
      </c>
      <c r="O24" s="14">
        <f t="shared" si="1"/>
        <v>0.10801522758548475</v>
      </c>
      <c r="P24" s="50">
        <v>30.939393939393938</v>
      </c>
      <c r="Q24" s="22">
        <v>4.484438965742016</v>
      </c>
      <c r="R24" s="41">
        <f>P24*$C$32</f>
        <v>23.204545454545453</v>
      </c>
      <c r="S24" s="14">
        <f t="shared" si="2"/>
        <v>0.7854097590190974</v>
      </c>
      <c r="T24" s="15">
        <f t="shared" si="3"/>
        <v>29.54450869508642</v>
      </c>
      <c r="U24" s="55">
        <v>41.567284245469985</v>
      </c>
      <c r="V24" s="56">
        <v>3.541849731743558</v>
      </c>
      <c r="W24" s="55">
        <v>26.86574004915395</v>
      </c>
      <c r="X24" s="56">
        <v>3.7050266276899073</v>
      </c>
      <c r="Z24" s="68">
        <v>0.14</v>
      </c>
      <c r="AA24" s="76">
        <v>4248</v>
      </c>
      <c r="AB24" s="12">
        <v>14.1678</v>
      </c>
      <c r="AC24" s="12">
        <v>38.7396</v>
      </c>
      <c r="AD24" s="133">
        <v>4.1435</v>
      </c>
      <c r="AE24" s="69">
        <v>13.454</v>
      </c>
    </row>
    <row r="25" spans="2:31" ht="12.75">
      <c r="B25" s="91">
        <v>890</v>
      </c>
      <c r="C25" s="92" t="s">
        <v>62</v>
      </c>
      <c r="D25" s="29" t="s">
        <v>20</v>
      </c>
      <c r="E25" s="29" t="s">
        <v>63</v>
      </c>
      <c r="F25" s="93" t="s">
        <v>21</v>
      </c>
      <c r="G25" s="36">
        <v>3238.9</v>
      </c>
      <c r="H25" s="94">
        <v>6.3713144758932545</v>
      </c>
      <c r="I25" s="95">
        <v>0.05</v>
      </c>
      <c r="J25" s="96">
        <f>H25*$C$30</f>
        <v>3.1219440931876945</v>
      </c>
      <c r="K25" s="97">
        <f t="shared" si="0"/>
        <v>0.049618893678532075</v>
      </c>
      <c r="L25" s="98">
        <v>112.07650273224041</v>
      </c>
      <c r="M25" s="99">
        <v>27.223523258006757</v>
      </c>
      <c r="N25" s="96">
        <f>L25*$C$31</f>
        <v>44.83060109289617</v>
      </c>
      <c r="O25" s="97">
        <f t="shared" si="1"/>
        <v>0.7125191107768382</v>
      </c>
      <c r="P25" s="100">
        <v>19.954545454545453</v>
      </c>
      <c r="Q25" s="101">
        <v>2.4513166192975095</v>
      </c>
      <c r="R25" s="96">
        <f>P25*$C$32</f>
        <v>14.96590909090909</v>
      </c>
      <c r="S25" s="97">
        <f t="shared" si="2"/>
        <v>0.2378619955446298</v>
      </c>
      <c r="T25" s="102">
        <f t="shared" si="3"/>
        <v>62.91845427699295</v>
      </c>
      <c r="U25" s="103">
        <v>28.547097382314025</v>
      </c>
      <c r="V25" s="104">
        <v>1.0607806641528303</v>
      </c>
      <c r="W25" s="103">
        <v>0.7452402808828477</v>
      </c>
      <c r="X25" s="104">
        <v>3.9089721870256344</v>
      </c>
      <c r="Z25" s="105">
        <v>0.27</v>
      </c>
      <c r="AA25" s="106">
        <v>3246</v>
      </c>
      <c r="AB25" s="95">
        <v>13.9905</v>
      </c>
      <c r="AC25" s="95">
        <v>38.7405</v>
      </c>
      <c r="AD25" s="134">
        <v>4.504</v>
      </c>
      <c r="AE25" s="107">
        <v>13.462</v>
      </c>
    </row>
    <row r="26" spans="1:32" ht="12.75">
      <c r="A26" s="88"/>
      <c r="B26" s="79"/>
      <c r="C26" s="79"/>
      <c r="D26" s="79"/>
      <c r="E26" s="79"/>
      <c r="F26" s="79"/>
      <c r="G26" s="79"/>
      <c r="H26" s="88"/>
      <c r="I26" s="79"/>
      <c r="J26" s="88"/>
      <c r="K26" s="79"/>
      <c r="L26" s="88"/>
      <c r="M26" s="79"/>
      <c r="N26" s="51"/>
      <c r="O26" s="79"/>
      <c r="P26" s="88"/>
      <c r="Q26" s="79"/>
      <c r="R26" s="88"/>
      <c r="S26" s="79"/>
      <c r="T26" s="79"/>
      <c r="U26" s="89"/>
      <c r="V26" s="90"/>
      <c r="W26" s="89"/>
      <c r="X26" s="90"/>
      <c r="Y26" s="79"/>
      <c r="Z26" s="108"/>
      <c r="AA26" s="108"/>
      <c r="AB26" s="108"/>
      <c r="AC26" s="108"/>
      <c r="AD26" s="135"/>
      <c r="AE26" s="108"/>
      <c r="AF26" s="79"/>
    </row>
    <row r="27" spans="1:32" ht="12.75">
      <c r="A27" s="88"/>
      <c r="B27" s="109"/>
      <c r="C27" s="45"/>
      <c r="D27" s="45"/>
      <c r="E27" s="45"/>
      <c r="F27" s="45"/>
      <c r="G27" s="46"/>
      <c r="H27" s="110"/>
      <c r="I27" s="111"/>
      <c r="J27" s="110"/>
      <c r="K27" s="112"/>
      <c r="L27" s="113"/>
      <c r="M27" s="111"/>
      <c r="N27" s="110"/>
      <c r="O27" s="112"/>
      <c r="P27" s="114"/>
      <c r="Q27" s="115"/>
      <c r="R27" s="110"/>
      <c r="S27" s="112"/>
      <c r="T27" s="113"/>
      <c r="U27" s="116"/>
      <c r="V27" s="117"/>
      <c r="W27" s="118"/>
      <c r="X27" s="119"/>
      <c r="Y27" s="79"/>
      <c r="Z27" s="120"/>
      <c r="AA27" s="80"/>
      <c r="AB27" s="81"/>
      <c r="AC27" s="79"/>
      <c r="AD27" s="136"/>
      <c r="AE27" s="108"/>
      <c r="AF27" s="79"/>
    </row>
    <row r="28" spans="1:32" ht="12.75">
      <c r="A28" s="88"/>
      <c r="B28" s="109"/>
      <c r="C28" s="45"/>
      <c r="D28" s="45"/>
      <c r="E28" s="45"/>
      <c r="F28" s="45"/>
      <c r="G28" s="46"/>
      <c r="H28" s="110"/>
      <c r="I28" s="82"/>
      <c r="J28" s="41"/>
      <c r="K28" s="112"/>
      <c r="L28" s="113"/>
      <c r="M28" s="82"/>
      <c r="N28" s="41"/>
      <c r="O28" s="112"/>
      <c r="P28" s="114"/>
      <c r="Q28" s="83"/>
      <c r="R28" s="41"/>
      <c r="S28" s="112"/>
      <c r="T28" s="113"/>
      <c r="U28" s="116"/>
      <c r="V28" s="117"/>
      <c r="W28" s="118"/>
      <c r="X28" s="119"/>
      <c r="Y28" s="82"/>
      <c r="Z28" s="108"/>
      <c r="AA28" s="80"/>
      <c r="AB28" s="81"/>
      <c r="AC28" s="79"/>
      <c r="AD28" s="136"/>
      <c r="AE28" s="108"/>
      <c r="AF28" s="79"/>
    </row>
    <row r="29" spans="1:32" ht="39.75">
      <c r="A29" s="88"/>
      <c r="C29" s="26" t="s">
        <v>19</v>
      </c>
      <c r="D29" s="39"/>
      <c r="E29" s="26" t="s">
        <v>65</v>
      </c>
      <c r="F29" s="39"/>
      <c r="G29" s="39"/>
      <c r="H29" s="121"/>
      <c r="I29" s="84"/>
      <c r="J29" s="42"/>
      <c r="K29" s="122"/>
      <c r="L29" s="123"/>
      <c r="M29" s="84"/>
      <c r="N29" s="42"/>
      <c r="O29" s="122"/>
      <c r="P29" s="114"/>
      <c r="Q29" s="83"/>
      <c r="R29" s="41"/>
      <c r="S29" s="112"/>
      <c r="T29" s="113"/>
      <c r="U29" s="116"/>
      <c r="V29" s="117"/>
      <c r="W29" s="116"/>
      <c r="X29" s="117"/>
      <c r="Y29" s="82"/>
      <c r="Z29" s="108"/>
      <c r="AA29" s="80"/>
      <c r="AB29" s="81"/>
      <c r="AC29" s="79"/>
      <c r="AD29" s="136"/>
      <c r="AE29" s="108"/>
      <c r="AF29" s="79"/>
    </row>
    <row r="30" spans="1:32" ht="18.75">
      <c r="A30" s="88"/>
      <c r="B30" s="25" t="s">
        <v>2</v>
      </c>
      <c r="C30" s="62">
        <v>0.49</v>
      </c>
      <c r="D30" s="17"/>
      <c r="E30" s="3">
        <v>0.2</v>
      </c>
      <c r="F30" s="60" t="s">
        <v>67</v>
      </c>
      <c r="G30" s="61">
        <v>0</v>
      </c>
      <c r="H30" s="110"/>
      <c r="I30" s="82"/>
      <c r="J30" s="41"/>
      <c r="K30" s="112"/>
      <c r="L30" s="113"/>
      <c r="M30" s="82"/>
      <c r="N30" s="41"/>
      <c r="O30" s="112"/>
      <c r="P30" s="114"/>
      <c r="Q30" s="83"/>
      <c r="R30" s="41"/>
      <c r="S30" s="112"/>
      <c r="T30" s="113"/>
      <c r="U30" s="116"/>
      <c r="V30" s="117"/>
      <c r="W30" s="116"/>
      <c r="X30" s="117"/>
      <c r="Y30" s="79"/>
      <c r="Z30" s="108"/>
      <c r="AA30" s="80"/>
      <c r="AB30" s="81"/>
      <c r="AC30" s="79"/>
      <c r="AD30" s="136"/>
      <c r="AE30" s="108"/>
      <c r="AF30" s="79"/>
    </row>
    <row r="31" spans="1:32" ht="18.75">
      <c r="A31" s="88"/>
      <c r="B31" s="25" t="s">
        <v>3</v>
      </c>
      <c r="C31" s="63">
        <v>0.4</v>
      </c>
      <c r="D31" s="17"/>
      <c r="E31" s="5">
        <v>0.33</v>
      </c>
      <c r="F31" s="60" t="s">
        <v>67</v>
      </c>
      <c r="G31" s="61">
        <v>0</v>
      </c>
      <c r="H31" s="110"/>
      <c r="I31" s="82"/>
      <c r="J31" s="41"/>
      <c r="K31" s="112"/>
      <c r="L31" s="113"/>
      <c r="M31" s="82"/>
      <c r="N31" s="41"/>
      <c r="O31" s="112"/>
      <c r="P31" s="114"/>
      <c r="Q31" s="83"/>
      <c r="R31" s="41"/>
      <c r="S31" s="112"/>
      <c r="T31" s="113"/>
      <c r="U31" s="116"/>
      <c r="V31" s="117"/>
      <c r="W31" s="116"/>
      <c r="X31" s="117"/>
      <c r="Y31" s="82"/>
      <c r="Z31" s="111"/>
      <c r="AA31" s="85"/>
      <c r="AB31" s="81"/>
      <c r="AC31" s="79"/>
      <c r="AD31" s="136"/>
      <c r="AE31" s="108"/>
      <c r="AF31" s="79"/>
    </row>
    <row r="32" spans="1:32" ht="18.75">
      <c r="A32" s="88"/>
      <c r="B32" s="25" t="s">
        <v>0</v>
      </c>
      <c r="C32" s="62">
        <v>0.75</v>
      </c>
      <c r="D32" s="17"/>
      <c r="E32" s="6">
        <v>0.3</v>
      </c>
      <c r="F32" s="60" t="s">
        <v>67</v>
      </c>
      <c r="G32" s="61">
        <v>0</v>
      </c>
      <c r="H32" s="110"/>
      <c r="I32" s="82"/>
      <c r="J32" s="41"/>
      <c r="K32" s="112"/>
      <c r="L32" s="113"/>
      <c r="M32" s="82"/>
      <c r="N32" s="41"/>
      <c r="O32" s="112"/>
      <c r="P32" s="114"/>
      <c r="Q32" s="83"/>
      <c r="R32" s="41"/>
      <c r="S32" s="112"/>
      <c r="T32" s="113"/>
      <c r="U32" s="116"/>
      <c r="V32" s="117"/>
      <c r="W32" s="116"/>
      <c r="X32" s="117"/>
      <c r="Y32" s="82"/>
      <c r="Z32" s="111"/>
      <c r="AA32" s="85"/>
      <c r="AB32" s="81"/>
      <c r="AC32" s="79"/>
      <c r="AD32" s="136"/>
      <c r="AE32" s="108"/>
      <c r="AF32" s="79"/>
    </row>
    <row r="33" spans="1:32" ht="12.75">
      <c r="A33" s="88"/>
      <c r="B33" s="109"/>
      <c r="C33" s="45"/>
      <c r="D33" s="45"/>
      <c r="E33" s="45"/>
      <c r="F33" s="45"/>
      <c r="G33" s="46"/>
      <c r="H33" s="110"/>
      <c r="I33" s="82"/>
      <c r="J33" s="41"/>
      <c r="K33" s="112"/>
      <c r="L33" s="123"/>
      <c r="M33" s="84"/>
      <c r="N33" s="42"/>
      <c r="O33" s="122"/>
      <c r="P33" s="114"/>
      <c r="Q33" s="83"/>
      <c r="R33" s="41"/>
      <c r="S33" s="112"/>
      <c r="T33" s="113"/>
      <c r="U33" s="116"/>
      <c r="V33" s="117"/>
      <c r="W33" s="116"/>
      <c r="X33" s="117"/>
      <c r="Y33" s="82"/>
      <c r="Z33" s="111"/>
      <c r="AA33" s="85"/>
      <c r="AB33" s="81"/>
      <c r="AC33" s="79"/>
      <c r="AD33" s="136"/>
      <c r="AE33" s="108"/>
      <c r="AF33" s="79"/>
    </row>
    <row r="34" spans="1:32" ht="12.75">
      <c r="A34" s="88"/>
      <c r="B34" s="109"/>
      <c r="C34" s="45"/>
      <c r="D34" s="45"/>
      <c r="E34" s="45"/>
      <c r="F34" s="45"/>
      <c r="G34" s="46"/>
      <c r="H34" s="110"/>
      <c r="I34" s="82"/>
      <c r="J34" s="41"/>
      <c r="K34" s="112"/>
      <c r="L34" s="123"/>
      <c r="M34" s="84"/>
      <c r="N34" s="42"/>
      <c r="O34" s="122"/>
      <c r="P34" s="114"/>
      <c r="Q34" s="83"/>
      <c r="R34" s="41"/>
      <c r="S34" s="112"/>
      <c r="T34" s="113"/>
      <c r="U34" s="116"/>
      <c r="V34" s="117"/>
      <c r="W34" s="116"/>
      <c r="X34" s="117"/>
      <c r="Y34" s="82"/>
      <c r="Z34" s="111"/>
      <c r="AA34" s="85"/>
      <c r="AB34" s="81"/>
      <c r="AC34" s="79"/>
      <c r="AD34" s="136"/>
      <c r="AE34" s="108"/>
      <c r="AF34" s="79"/>
    </row>
    <row r="35" spans="1:32" ht="12.75">
      <c r="A35" s="88"/>
      <c r="B35" s="109"/>
      <c r="C35" s="45"/>
      <c r="D35" s="45"/>
      <c r="E35" s="45"/>
      <c r="F35" s="45"/>
      <c r="G35" s="47"/>
      <c r="H35" s="110"/>
      <c r="I35" s="82"/>
      <c r="J35" s="41"/>
      <c r="K35" s="112"/>
      <c r="L35" s="113"/>
      <c r="M35" s="82"/>
      <c r="N35" s="41"/>
      <c r="O35" s="112"/>
      <c r="P35" s="114"/>
      <c r="Q35" s="83"/>
      <c r="R35" s="41"/>
      <c r="S35" s="112"/>
      <c r="T35" s="113"/>
      <c r="U35" s="116"/>
      <c r="V35" s="117"/>
      <c r="W35" s="116"/>
      <c r="X35" s="117"/>
      <c r="Y35" s="82"/>
      <c r="Z35" s="111"/>
      <c r="AA35" s="85"/>
      <c r="AB35" s="81"/>
      <c r="AC35" s="79"/>
      <c r="AD35" s="136"/>
      <c r="AE35" s="108"/>
      <c r="AF35" s="79"/>
    </row>
    <row r="36" spans="1:32" ht="12.75">
      <c r="A36" s="88"/>
      <c r="B36" s="109"/>
      <c r="C36" s="45"/>
      <c r="D36" s="45"/>
      <c r="E36" s="45"/>
      <c r="F36" s="45"/>
      <c r="G36" s="46"/>
      <c r="H36" s="110"/>
      <c r="I36" s="82"/>
      <c r="J36" s="41"/>
      <c r="K36" s="112"/>
      <c r="L36" s="124"/>
      <c r="M36" s="86"/>
      <c r="N36" s="52"/>
      <c r="O36" s="122"/>
      <c r="P36" s="114"/>
      <c r="Q36" s="83"/>
      <c r="R36" s="41"/>
      <c r="S36" s="112"/>
      <c r="T36" s="113"/>
      <c r="U36" s="116"/>
      <c r="V36" s="117"/>
      <c r="W36" s="116"/>
      <c r="X36" s="117"/>
      <c r="Y36" s="82"/>
      <c r="Z36" s="111"/>
      <c r="AA36" s="85"/>
      <c r="AB36" s="81"/>
      <c r="AC36" s="79"/>
      <c r="AD36" s="136"/>
      <c r="AE36" s="108"/>
      <c r="AF36" s="79"/>
    </row>
    <row r="37" spans="1:32" ht="12.75">
      <c r="A37" s="88"/>
      <c r="B37" s="109"/>
      <c r="C37" s="45"/>
      <c r="D37" s="45"/>
      <c r="E37" s="45"/>
      <c r="F37" s="45"/>
      <c r="G37" s="46"/>
      <c r="H37" s="110"/>
      <c r="I37" s="82"/>
      <c r="J37" s="41"/>
      <c r="K37" s="112"/>
      <c r="L37" s="124"/>
      <c r="M37" s="86"/>
      <c r="N37" s="52"/>
      <c r="O37" s="122"/>
      <c r="P37" s="114"/>
      <c r="Q37" s="83"/>
      <c r="R37" s="41"/>
      <c r="S37" s="112"/>
      <c r="T37" s="113"/>
      <c r="U37" s="116"/>
      <c r="V37" s="117"/>
      <c r="W37" s="116"/>
      <c r="X37" s="117"/>
      <c r="Y37" s="82"/>
      <c r="Z37" s="111"/>
      <c r="AA37" s="85"/>
      <c r="AB37" s="81"/>
      <c r="AC37" s="79"/>
      <c r="AD37" s="136"/>
      <c r="AE37" s="108"/>
      <c r="AF37" s="79"/>
    </row>
    <row r="38" spans="1:32" ht="12.75">
      <c r="A38" s="88"/>
      <c r="B38" s="109"/>
      <c r="C38" s="45"/>
      <c r="D38" s="45"/>
      <c r="E38" s="45"/>
      <c r="F38" s="45"/>
      <c r="G38" s="46"/>
      <c r="H38" s="110"/>
      <c r="I38" s="82"/>
      <c r="J38" s="41"/>
      <c r="K38" s="112"/>
      <c r="L38" s="113"/>
      <c r="M38" s="82"/>
      <c r="N38" s="41"/>
      <c r="O38" s="112"/>
      <c r="P38" s="114"/>
      <c r="Q38" s="83"/>
      <c r="R38" s="41"/>
      <c r="S38" s="112"/>
      <c r="T38" s="113"/>
      <c r="U38" s="116"/>
      <c r="V38" s="117"/>
      <c r="W38" s="116"/>
      <c r="X38" s="117"/>
      <c r="Y38" s="82"/>
      <c r="Z38" s="111"/>
      <c r="AA38" s="85"/>
      <c r="AB38" s="81"/>
      <c r="AC38" s="79"/>
      <c r="AD38" s="136"/>
      <c r="AE38" s="108"/>
      <c r="AF38" s="79"/>
    </row>
    <row r="39" spans="1:32" ht="12.75">
      <c r="A39" s="88"/>
      <c r="B39" s="109"/>
      <c r="C39" s="45"/>
      <c r="D39" s="45"/>
      <c r="E39" s="45"/>
      <c r="F39" s="45"/>
      <c r="G39" s="47"/>
      <c r="H39" s="110"/>
      <c r="I39" s="82"/>
      <c r="J39" s="41"/>
      <c r="K39" s="112"/>
      <c r="L39" s="123"/>
      <c r="M39" s="84"/>
      <c r="N39" s="42"/>
      <c r="O39" s="122"/>
      <c r="P39" s="125"/>
      <c r="Q39" s="87"/>
      <c r="R39" s="42"/>
      <c r="S39" s="122"/>
      <c r="T39" s="113"/>
      <c r="U39" s="116"/>
      <c r="V39" s="117"/>
      <c r="W39" s="116"/>
      <c r="X39" s="117"/>
      <c r="Y39" s="82"/>
      <c r="Z39" s="111"/>
      <c r="AA39" s="85"/>
      <c r="AB39" s="81"/>
      <c r="AC39" s="79"/>
      <c r="AD39" s="136"/>
      <c r="AE39" s="108"/>
      <c r="AF39" s="79"/>
    </row>
    <row r="40" spans="1:32" ht="12.75">
      <c r="A40" s="88"/>
      <c r="B40" s="109"/>
      <c r="C40" s="45"/>
      <c r="D40" s="45"/>
      <c r="E40" s="45"/>
      <c r="F40" s="45"/>
      <c r="G40" s="46"/>
      <c r="H40" s="110"/>
      <c r="I40" s="82"/>
      <c r="J40" s="41"/>
      <c r="K40" s="112"/>
      <c r="L40" s="113"/>
      <c r="M40" s="82"/>
      <c r="N40" s="41"/>
      <c r="O40" s="112"/>
      <c r="P40" s="125"/>
      <c r="Q40" s="87"/>
      <c r="R40" s="42"/>
      <c r="S40" s="122"/>
      <c r="T40" s="113"/>
      <c r="U40" s="116"/>
      <c r="V40" s="117"/>
      <c r="W40" s="116"/>
      <c r="X40" s="117"/>
      <c r="Y40" s="82"/>
      <c r="Z40" s="111"/>
      <c r="AA40" s="85"/>
      <c r="AB40" s="81"/>
      <c r="AC40" s="79"/>
      <c r="AD40" s="136"/>
      <c r="AE40" s="108"/>
      <c r="AF40" s="79"/>
    </row>
    <row r="41" spans="1:32" ht="12.75">
      <c r="A41" s="88"/>
      <c r="B41" s="109"/>
      <c r="C41" s="45"/>
      <c r="D41" s="45"/>
      <c r="E41" s="45"/>
      <c r="F41" s="45"/>
      <c r="G41" s="48"/>
      <c r="H41" s="110"/>
      <c r="I41" s="82"/>
      <c r="J41" s="41"/>
      <c r="K41" s="112"/>
      <c r="L41" s="123"/>
      <c r="M41" s="84"/>
      <c r="N41" s="42"/>
      <c r="O41" s="122"/>
      <c r="P41" s="125"/>
      <c r="Q41" s="87"/>
      <c r="R41" s="42"/>
      <c r="S41" s="122"/>
      <c r="T41" s="113"/>
      <c r="U41" s="116"/>
      <c r="V41" s="117"/>
      <c r="W41" s="116"/>
      <c r="X41" s="117"/>
      <c r="Y41" s="82"/>
      <c r="Z41" s="111"/>
      <c r="AA41" s="85"/>
      <c r="AB41" s="81"/>
      <c r="AC41" s="79"/>
      <c r="AD41" s="136"/>
      <c r="AE41" s="108"/>
      <c r="AF41" s="79"/>
    </row>
    <row r="42" spans="1:32" ht="12.75">
      <c r="A42" s="88"/>
      <c r="B42" s="109"/>
      <c r="C42" s="45"/>
      <c r="D42" s="45"/>
      <c r="E42" s="45"/>
      <c r="F42" s="45"/>
      <c r="G42" s="47"/>
      <c r="H42" s="110"/>
      <c r="I42" s="82"/>
      <c r="J42" s="41"/>
      <c r="K42" s="112"/>
      <c r="L42" s="123"/>
      <c r="M42" s="84"/>
      <c r="N42" s="42"/>
      <c r="O42" s="122"/>
      <c r="P42" s="125"/>
      <c r="Q42" s="87"/>
      <c r="R42" s="42"/>
      <c r="S42" s="122"/>
      <c r="T42" s="113"/>
      <c r="U42" s="116"/>
      <c r="V42" s="117"/>
      <c r="W42" s="116"/>
      <c r="X42" s="117"/>
      <c r="Y42" s="82"/>
      <c r="Z42" s="111"/>
      <c r="AA42" s="85"/>
      <c r="AB42" s="81"/>
      <c r="AC42" s="79"/>
      <c r="AD42" s="136"/>
      <c r="AE42" s="108"/>
      <c r="AF42" s="79"/>
    </row>
    <row r="43" spans="1:32" ht="12.75">
      <c r="A43" s="88"/>
      <c r="B43" s="109"/>
      <c r="C43" s="45"/>
      <c r="D43" s="45"/>
      <c r="E43" s="45"/>
      <c r="F43" s="45"/>
      <c r="G43" s="46"/>
      <c r="H43" s="110"/>
      <c r="I43" s="82"/>
      <c r="J43" s="41"/>
      <c r="K43" s="112"/>
      <c r="L43" s="123"/>
      <c r="M43" s="84"/>
      <c r="N43" s="42"/>
      <c r="O43" s="122"/>
      <c r="P43" s="125"/>
      <c r="Q43" s="87"/>
      <c r="R43" s="42"/>
      <c r="S43" s="122"/>
      <c r="T43" s="113"/>
      <c r="U43" s="116"/>
      <c r="V43" s="117"/>
      <c r="W43" s="118"/>
      <c r="X43" s="119"/>
      <c r="Y43" s="82"/>
      <c r="Z43" s="111"/>
      <c r="AA43" s="85"/>
      <c r="AB43" s="81"/>
      <c r="AC43" s="79"/>
      <c r="AD43" s="136"/>
      <c r="AE43" s="108"/>
      <c r="AF43" s="79"/>
    </row>
    <row r="44" spans="1:32" ht="12.75">
      <c r="A44" s="88"/>
      <c r="B44" s="109"/>
      <c r="C44" s="45"/>
      <c r="D44" s="45"/>
      <c r="E44" s="45"/>
      <c r="F44" s="45"/>
      <c r="G44" s="46"/>
      <c r="H44" s="110"/>
      <c r="I44" s="82"/>
      <c r="J44" s="41"/>
      <c r="K44" s="112"/>
      <c r="L44" s="123"/>
      <c r="M44" s="84"/>
      <c r="N44" s="42"/>
      <c r="O44" s="122"/>
      <c r="P44" s="114"/>
      <c r="Q44" s="83"/>
      <c r="R44" s="41"/>
      <c r="S44" s="112"/>
      <c r="T44" s="113"/>
      <c r="U44" s="116"/>
      <c r="V44" s="117"/>
      <c r="W44" s="118"/>
      <c r="X44" s="119"/>
      <c r="Y44" s="82"/>
      <c r="Z44" s="111"/>
      <c r="AA44" s="85"/>
      <c r="AB44" s="81"/>
      <c r="AC44" s="79"/>
      <c r="AD44" s="136"/>
      <c r="AE44" s="108"/>
      <c r="AF44" s="79"/>
    </row>
    <row r="45" spans="1:32" ht="12.75">
      <c r="A45" s="88"/>
      <c r="B45" s="109"/>
      <c r="C45" s="45"/>
      <c r="D45" s="45"/>
      <c r="E45" s="45"/>
      <c r="F45" s="45"/>
      <c r="G45" s="46"/>
      <c r="H45" s="110"/>
      <c r="I45" s="82"/>
      <c r="J45" s="41"/>
      <c r="K45" s="112"/>
      <c r="L45" s="123"/>
      <c r="M45" s="84"/>
      <c r="N45" s="42"/>
      <c r="O45" s="122"/>
      <c r="P45" s="114"/>
      <c r="Q45" s="83"/>
      <c r="R45" s="41"/>
      <c r="S45" s="112"/>
      <c r="T45" s="113"/>
      <c r="U45" s="116"/>
      <c r="V45" s="117"/>
      <c r="W45" s="118"/>
      <c r="X45" s="119"/>
      <c r="Y45" s="82"/>
      <c r="Z45" s="111"/>
      <c r="AA45" s="85"/>
      <c r="AB45" s="81"/>
      <c r="AC45" s="79"/>
      <c r="AD45" s="136"/>
      <c r="AE45" s="108"/>
      <c r="AF45" s="79"/>
    </row>
    <row r="46" spans="1:32" ht="12.75">
      <c r="A46" s="88"/>
      <c r="B46" s="109"/>
      <c r="C46" s="45"/>
      <c r="D46" s="45"/>
      <c r="E46" s="45"/>
      <c r="F46" s="45"/>
      <c r="G46" s="46"/>
      <c r="H46" s="110"/>
      <c r="I46" s="111"/>
      <c r="J46" s="110"/>
      <c r="K46" s="112"/>
      <c r="L46" s="123"/>
      <c r="M46" s="126"/>
      <c r="N46" s="121"/>
      <c r="O46" s="122"/>
      <c r="P46" s="114"/>
      <c r="Q46" s="115"/>
      <c r="R46" s="110"/>
      <c r="S46" s="112"/>
      <c r="T46" s="113"/>
      <c r="U46" s="118"/>
      <c r="V46" s="119"/>
      <c r="W46" s="118"/>
      <c r="X46" s="119"/>
      <c r="Y46" s="82"/>
      <c r="Z46" s="111"/>
      <c r="AA46" s="127"/>
      <c r="AB46" s="128"/>
      <c r="AC46" s="108"/>
      <c r="AD46" s="137"/>
      <c r="AE46" s="108"/>
      <c r="AF46" s="79"/>
    </row>
    <row r="47" spans="1:32" ht="12.75">
      <c r="A47" s="8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2"/>
      <c r="M47" s="82"/>
      <c r="N47" s="82"/>
      <c r="O47" s="83"/>
      <c r="P47" s="83"/>
      <c r="Q47" s="79"/>
      <c r="R47" s="79"/>
      <c r="S47" s="79"/>
      <c r="T47" s="27"/>
      <c r="U47" s="79"/>
      <c r="V47" s="79"/>
      <c r="W47" s="79"/>
      <c r="X47" s="79"/>
      <c r="Y47" s="79"/>
      <c r="Z47" s="79"/>
      <c r="AA47" s="79"/>
      <c r="AB47" s="79"/>
      <c r="AC47" s="79"/>
      <c r="AD47" s="138"/>
      <c r="AE47" s="79"/>
      <c r="AF47" s="79"/>
    </row>
    <row r="48" spans="12:22" ht="39" customHeight="1">
      <c r="L48" s="16"/>
      <c r="M48" s="16"/>
      <c r="N48" s="16"/>
      <c r="O48" s="1"/>
      <c r="P48" s="1"/>
      <c r="U48" s="64"/>
      <c r="V48" s="25"/>
    </row>
    <row r="49" spans="12:16" ht="12.75">
      <c r="L49" s="16"/>
      <c r="M49" s="16"/>
      <c r="N49" s="16"/>
      <c r="O49" s="1"/>
      <c r="P49" s="1"/>
    </row>
    <row r="50" spans="12:16" ht="12.75">
      <c r="L50" s="16"/>
      <c r="M50" s="16"/>
      <c r="N50" s="16"/>
      <c r="O50" s="1"/>
      <c r="P50" s="1"/>
    </row>
    <row r="51" spans="12:16" ht="12.75">
      <c r="L51" s="16"/>
      <c r="M51" s="16"/>
      <c r="N51" s="16"/>
      <c r="O51" s="1"/>
      <c r="P51" s="1"/>
    </row>
    <row r="52" spans="3:7" ht="20.25" customHeight="1">
      <c r="C52" s="26"/>
      <c r="D52" s="26"/>
      <c r="E52" s="26"/>
      <c r="F52" s="26"/>
      <c r="G52" s="26"/>
    </row>
    <row r="53" spans="5:6" ht="12.75">
      <c r="E53" s="2"/>
      <c r="F53" s="4"/>
    </row>
  </sheetData>
  <sheetProtection/>
  <mergeCells count="16">
    <mergeCell ref="W1:X1"/>
    <mergeCell ref="H2:I2"/>
    <mergeCell ref="P1:S1"/>
    <mergeCell ref="U2:V2"/>
    <mergeCell ref="W2:X2"/>
    <mergeCell ref="P2:Q2"/>
    <mergeCell ref="U1:V1"/>
    <mergeCell ref="H1:K1"/>
    <mergeCell ref="L1:O1"/>
    <mergeCell ref="W3:X3"/>
    <mergeCell ref="H3:I3"/>
    <mergeCell ref="L2:M2"/>
    <mergeCell ref="C2:F2"/>
    <mergeCell ref="L3:M3"/>
    <mergeCell ref="P3:Q3"/>
    <mergeCell ref="U3:V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Davide Zanchettin</cp:lastModifiedBy>
  <cp:lastPrinted>2015-10-23T10:54:46Z</cp:lastPrinted>
  <dcterms:created xsi:type="dcterms:W3CDTF">2015-07-19T08:02:11Z</dcterms:created>
  <dcterms:modified xsi:type="dcterms:W3CDTF">2015-10-23T10:57:14Z</dcterms:modified>
  <cp:category/>
  <cp:version/>
  <cp:contentType/>
  <cp:contentStatus/>
</cp:coreProperties>
</file>