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arin\Dropbox\Plos Biology\PLOS Biology Proofreading\"/>
    </mc:Choice>
  </mc:AlternateContent>
  <xr:revisionPtr revIDLastSave="0" documentId="8_{5B88AFD8-635F-40C3-AAF7-DE57E643168A}" xr6:coauthVersionLast="47" xr6:coauthVersionMax="47" xr10:uidLastSave="{00000000-0000-0000-0000-000000000000}"/>
  <bookViews>
    <workbookView xWindow="-110" yWindow="-110" windowWidth="19420" windowHeight="10300" firstSheet="2" activeTab="2" xr2:uid="{00000000-000D-0000-FFFF-FFFF00000000}"/>
  </bookViews>
  <sheets>
    <sheet name="Figure 1" sheetId="1" r:id="rId1"/>
    <sheet name="Figure 3" sheetId="6" r:id="rId2"/>
    <sheet name="Figure 4" sheetId="2" r:id="rId3"/>
    <sheet name="Figure 5" sheetId="3" r:id="rId4"/>
    <sheet name="Figure 6" sheetId="4" r:id="rId5"/>
    <sheet name="Figure 7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F7" i="3"/>
  <c r="K49" i="6" l="1"/>
  <c r="L49" i="6"/>
  <c r="M49" i="6" s="1"/>
  <c r="K50" i="6"/>
  <c r="L50" i="6"/>
  <c r="M50" i="6"/>
  <c r="E49" i="6"/>
  <c r="F49" i="6"/>
  <c r="G49" i="6" s="1"/>
  <c r="E50" i="6"/>
  <c r="F50" i="6"/>
  <c r="G50" i="6"/>
  <c r="L48" i="6"/>
  <c r="M48" i="6" s="1"/>
  <c r="K48" i="6"/>
  <c r="F48" i="6"/>
  <c r="G48" i="6" s="1"/>
  <c r="E48" i="6"/>
  <c r="K6" i="6"/>
  <c r="L6" i="6"/>
  <c r="M6" i="6" s="1"/>
  <c r="K7" i="6"/>
  <c r="L7" i="6"/>
  <c r="M7" i="6"/>
  <c r="K8" i="6"/>
  <c r="L8" i="6"/>
  <c r="M8" i="6" s="1"/>
  <c r="K9" i="6"/>
  <c r="L9" i="6"/>
  <c r="M9" i="6" s="1"/>
  <c r="K10" i="6"/>
  <c r="L10" i="6"/>
  <c r="M10" i="6" s="1"/>
  <c r="K11" i="6"/>
  <c r="L11" i="6"/>
  <c r="M11" i="6"/>
  <c r="K12" i="6"/>
  <c r="L12" i="6"/>
  <c r="M12" i="6" s="1"/>
  <c r="K13" i="6"/>
  <c r="L13" i="6"/>
  <c r="M13" i="6"/>
  <c r="K14" i="6"/>
  <c r="L14" i="6"/>
  <c r="M14" i="6" s="1"/>
  <c r="L5" i="6"/>
  <c r="M5" i="6" s="1"/>
  <c r="K5" i="6"/>
  <c r="G6" i="6"/>
  <c r="G7" i="6"/>
  <c r="G8" i="6"/>
  <c r="G9" i="6"/>
  <c r="G10" i="6"/>
  <c r="G11" i="6"/>
  <c r="G12" i="6"/>
  <c r="G13" i="6"/>
  <c r="G14" i="6"/>
  <c r="G5" i="6"/>
  <c r="F6" i="6"/>
  <c r="F7" i="6"/>
  <c r="F8" i="6"/>
  <c r="F9" i="6"/>
  <c r="F10" i="6"/>
  <c r="F11" i="6"/>
  <c r="F12" i="6"/>
  <c r="F13" i="6"/>
  <c r="F14" i="6"/>
  <c r="F5" i="6"/>
  <c r="E6" i="6"/>
  <c r="E7" i="6"/>
  <c r="E8" i="6"/>
  <c r="E9" i="6"/>
  <c r="E10" i="6"/>
  <c r="E11" i="6"/>
  <c r="E12" i="6"/>
  <c r="E13" i="6"/>
  <c r="E14" i="6"/>
  <c r="E5" i="6"/>
  <c r="D39" i="2"/>
  <c r="E39" i="2"/>
  <c r="F39" i="2" s="1"/>
  <c r="D40" i="2"/>
  <c r="E40" i="2"/>
  <c r="F40" i="2" s="1"/>
  <c r="D41" i="2"/>
  <c r="E41" i="2"/>
  <c r="F41" i="2" s="1"/>
  <c r="E38" i="2"/>
  <c r="F38" i="2" s="1"/>
  <c r="D38" i="2"/>
  <c r="D47" i="2"/>
  <c r="E47" i="2"/>
  <c r="F47" i="2" s="1"/>
  <c r="D48" i="2"/>
  <c r="E48" i="2"/>
  <c r="F48" i="2" s="1"/>
  <c r="D49" i="2"/>
  <c r="E49" i="2"/>
  <c r="F49" i="2" s="1"/>
  <c r="E46" i="2"/>
  <c r="F46" i="2" s="1"/>
  <c r="D46" i="2"/>
  <c r="J5" i="2"/>
  <c r="K5" i="2"/>
  <c r="L5" i="2" s="1"/>
  <c r="J6" i="2"/>
  <c r="K6" i="2"/>
  <c r="L6" i="2" s="1"/>
  <c r="J7" i="2"/>
  <c r="K7" i="2"/>
  <c r="L7" i="2" s="1"/>
  <c r="J8" i="2"/>
  <c r="K8" i="2"/>
  <c r="L8" i="2" s="1"/>
  <c r="J9" i="2"/>
  <c r="K9" i="2"/>
  <c r="L9" i="2" s="1"/>
  <c r="J10" i="2"/>
  <c r="K10" i="2"/>
  <c r="L10" i="2" s="1"/>
  <c r="J11" i="2"/>
  <c r="K11" i="2"/>
  <c r="L11" i="2" s="1"/>
  <c r="J12" i="2"/>
  <c r="K12" i="2"/>
  <c r="L12" i="2" s="1"/>
  <c r="J13" i="2"/>
  <c r="K13" i="2"/>
  <c r="L13" i="2" s="1"/>
  <c r="J14" i="2"/>
  <c r="K14" i="2"/>
  <c r="L14" i="2" s="1"/>
  <c r="J15" i="2"/>
  <c r="K15" i="2"/>
  <c r="L15" i="2" s="1"/>
  <c r="J22" i="2"/>
  <c r="K22" i="2"/>
  <c r="L22" i="2" s="1"/>
  <c r="J23" i="2"/>
  <c r="K23" i="2"/>
  <c r="L23" i="2" s="1"/>
  <c r="J24" i="2"/>
  <c r="K24" i="2"/>
  <c r="L24" i="2" s="1"/>
  <c r="J25" i="2"/>
  <c r="K25" i="2"/>
  <c r="L25" i="2" s="1"/>
  <c r="J26" i="2"/>
  <c r="K26" i="2"/>
  <c r="L26" i="2" s="1"/>
  <c r="J27" i="2"/>
  <c r="K27" i="2"/>
  <c r="L27" i="2" s="1"/>
  <c r="J28" i="2"/>
  <c r="K28" i="2"/>
  <c r="L28" i="2" s="1"/>
  <c r="J29" i="2"/>
  <c r="K29" i="2"/>
  <c r="L29" i="2" s="1"/>
  <c r="J30" i="2"/>
  <c r="K30" i="2"/>
  <c r="L30" i="2" s="1"/>
  <c r="J31" i="2"/>
  <c r="K31" i="2"/>
  <c r="L31" i="2" s="1"/>
  <c r="J32" i="2"/>
  <c r="K32" i="2"/>
  <c r="L32" i="2" s="1"/>
  <c r="E22" i="2"/>
  <c r="F22" i="2"/>
  <c r="G22" i="2" s="1"/>
  <c r="E23" i="2"/>
  <c r="F23" i="2"/>
  <c r="G23" i="2" s="1"/>
  <c r="E24" i="2"/>
  <c r="F24" i="2"/>
  <c r="G24" i="2" s="1"/>
  <c r="E25" i="2"/>
  <c r="F25" i="2"/>
  <c r="G25" i="2" s="1"/>
  <c r="E26" i="2"/>
  <c r="F26" i="2"/>
  <c r="G26" i="2" s="1"/>
  <c r="E27" i="2"/>
  <c r="F27" i="2"/>
  <c r="G27" i="2" s="1"/>
  <c r="E28" i="2"/>
  <c r="F28" i="2"/>
  <c r="G28" i="2" s="1"/>
  <c r="E29" i="2"/>
  <c r="F29" i="2"/>
  <c r="G29" i="2" s="1"/>
  <c r="E30" i="2"/>
  <c r="F30" i="2"/>
  <c r="G30" i="2" s="1"/>
  <c r="E31" i="2"/>
  <c r="F31" i="2"/>
  <c r="G31" i="2" s="1"/>
  <c r="E32" i="2"/>
  <c r="F32" i="2"/>
  <c r="G32" i="2" s="1"/>
  <c r="K21" i="2"/>
  <c r="L21" i="2" s="1"/>
  <c r="J21" i="2"/>
  <c r="F21" i="2"/>
  <c r="G21" i="2" s="1"/>
  <c r="E21" i="2"/>
  <c r="K4" i="2"/>
  <c r="L4" i="2" s="1"/>
  <c r="J4" i="2"/>
  <c r="E5" i="2"/>
  <c r="F5" i="2"/>
  <c r="G5" i="2" s="1"/>
  <c r="E6" i="2"/>
  <c r="F6" i="2"/>
  <c r="G6" i="2" s="1"/>
  <c r="E7" i="2"/>
  <c r="F7" i="2"/>
  <c r="G7" i="2" s="1"/>
  <c r="E8" i="2"/>
  <c r="F8" i="2"/>
  <c r="G8" i="2" s="1"/>
  <c r="E9" i="2"/>
  <c r="F9" i="2"/>
  <c r="G9" i="2" s="1"/>
  <c r="E10" i="2"/>
  <c r="F10" i="2"/>
  <c r="G10" i="2" s="1"/>
  <c r="E11" i="2"/>
  <c r="F11" i="2"/>
  <c r="G11" i="2" s="1"/>
  <c r="E12" i="2"/>
  <c r="F12" i="2"/>
  <c r="G12" i="2" s="1"/>
  <c r="E13" i="2"/>
  <c r="F13" i="2"/>
  <c r="G13" i="2" s="1"/>
  <c r="E14" i="2"/>
  <c r="F14" i="2"/>
  <c r="G14" i="2" s="1"/>
  <c r="E15" i="2"/>
  <c r="F15" i="2"/>
  <c r="G15" i="2" s="1"/>
  <c r="F4" i="2"/>
  <c r="G4" i="2" s="1"/>
  <c r="E4" i="2"/>
  <c r="I72" i="1"/>
  <c r="H74" i="1"/>
  <c r="I74" i="1" s="1"/>
  <c r="H73" i="1"/>
  <c r="I73" i="1" s="1"/>
  <c r="H72" i="1"/>
  <c r="K65" i="2"/>
  <c r="L65" i="2" s="1"/>
  <c r="K66" i="2"/>
  <c r="L66" i="2" s="1"/>
  <c r="K67" i="2"/>
  <c r="L67" i="2" s="1"/>
  <c r="K64" i="2"/>
  <c r="L64" i="2" s="1"/>
  <c r="J64" i="2"/>
  <c r="J56" i="2"/>
  <c r="K57" i="2"/>
  <c r="L57" i="2" s="1"/>
  <c r="K58" i="2"/>
  <c r="L58" i="2" s="1"/>
  <c r="K59" i="2"/>
  <c r="L59" i="2" s="1"/>
  <c r="K56" i="2"/>
  <c r="L56" i="2" s="1"/>
  <c r="K44" i="5"/>
  <c r="L44" i="5"/>
  <c r="M44" i="5" s="1"/>
  <c r="K47" i="5"/>
  <c r="L47" i="5"/>
  <c r="M47" i="5"/>
  <c r="K48" i="5"/>
  <c r="L48" i="5"/>
  <c r="M48" i="5" s="1"/>
  <c r="E44" i="5"/>
  <c r="F44" i="5"/>
  <c r="G44" i="5" s="1"/>
  <c r="E47" i="5"/>
  <c r="F47" i="5"/>
  <c r="G47" i="5"/>
  <c r="E48" i="5"/>
  <c r="F48" i="5"/>
  <c r="G48" i="5" s="1"/>
  <c r="L43" i="5"/>
  <c r="M43" i="5" s="1"/>
  <c r="K43" i="5"/>
  <c r="F43" i="5"/>
  <c r="G43" i="5" s="1"/>
  <c r="E43" i="5"/>
  <c r="K37" i="5"/>
  <c r="L37" i="5"/>
  <c r="M37" i="5" s="1"/>
  <c r="K33" i="5"/>
  <c r="L33" i="5"/>
  <c r="M33" i="5" s="1"/>
  <c r="K36" i="5"/>
  <c r="L36" i="5"/>
  <c r="M36" i="5" s="1"/>
  <c r="L32" i="5"/>
  <c r="M32" i="5" s="1"/>
  <c r="K32" i="5"/>
  <c r="E33" i="5"/>
  <c r="F33" i="5"/>
  <c r="G33" i="5" s="1"/>
  <c r="E36" i="5"/>
  <c r="F36" i="5"/>
  <c r="G36" i="5" s="1"/>
  <c r="E37" i="5"/>
  <c r="F37" i="5"/>
  <c r="G37" i="5" s="1"/>
  <c r="F32" i="5"/>
  <c r="G32" i="5" s="1"/>
  <c r="E32" i="5"/>
  <c r="I25" i="5"/>
  <c r="J25" i="5" s="1"/>
  <c r="I26" i="5"/>
  <c r="J26" i="5" s="1"/>
  <c r="I27" i="5"/>
  <c r="J27" i="5" s="1"/>
  <c r="H25" i="5"/>
  <c r="H26" i="5"/>
  <c r="H27" i="5"/>
  <c r="I24" i="5"/>
  <c r="J24" i="5" s="1"/>
  <c r="H24" i="5"/>
  <c r="F15" i="5"/>
  <c r="G15" i="5" s="1"/>
  <c r="F16" i="5"/>
  <c r="G16" i="5" s="1"/>
  <c r="F17" i="5"/>
  <c r="G17" i="5" s="1"/>
  <c r="E15" i="5"/>
  <c r="E16" i="5"/>
  <c r="E17" i="5"/>
  <c r="F14" i="5"/>
  <c r="G14" i="5" s="1"/>
  <c r="E14" i="5"/>
  <c r="F6" i="5"/>
  <c r="G6" i="5" s="1"/>
  <c r="F7" i="5"/>
  <c r="G7" i="5" s="1"/>
  <c r="F8" i="5"/>
  <c r="G8" i="5" s="1"/>
  <c r="E6" i="5"/>
  <c r="E7" i="5"/>
  <c r="E8" i="5"/>
  <c r="F5" i="5"/>
  <c r="G5" i="5" s="1"/>
  <c r="E5" i="5"/>
  <c r="I30" i="4"/>
  <c r="J30" i="4" s="1"/>
  <c r="I31" i="4"/>
  <c r="J31" i="4" s="1"/>
  <c r="H30" i="4"/>
  <c r="H31" i="4"/>
  <c r="I29" i="4"/>
  <c r="J29" i="4" s="1"/>
  <c r="H29" i="4"/>
  <c r="F20" i="4"/>
  <c r="G20" i="4" s="1"/>
  <c r="F21" i="4"/>
  <c r="G21" i="4" s="1"/>
  <c r="F19" i="4"/>
  <c r="G19" i="4" s="1"/>
  <c r="E20" i="4"/>
  <c r="E21" i="4"/>
  <c r="E19" i="4"/>
  <c r="I12" i="4"/>
  <c r="J12" i="4" s="1"/>
  <c r="I13" i="4"/>
  <c r="J13" i="4" s="1"/>
  <c r="I11" i="4"/>
  <c r="J11" i="4" s="1"/>
  <c r="G6" i="4"/>
  <c r="H6" i="4" s="1"/>
  <c r="G5" i="4"/>
  <c r="H5" i="4" s="1"/>
  <c r="F6" i="4"/>
  <c r="F5" i="4"/>
  <c r="F84" i="3"/>
  <c r="G84" i="3" s="1"/>
  <c r="E84" i="3"/>
  <c r="F83" i="3"/>
  <c r="G83" i="3" s="1"/>
  <c r="E83" i="3"/>
  <c r="G6" i="3"/>
  <c r="H6" i="3" s="1"/>
  <c r="G7" i="3"/>
  <c r="H7" i="3" s="1"/>
  <c r="G5" i="3"/>
  <c r="H5" i="3" s="1"/>
  <c r="F5" i="3"/>
  <c r="J65" i="2"/>
  <c r="J66" i="2"/>
  <c r="J67" i="2"/>
  <c r="J57" i="2" l="1"/>
  <c r="J58" i="2"/>
  <c r="J59" i="2"/>
  <c r="F32" i="1" l="1"/>
  <c r="G32" i="1" s="1"/>
  <c r="E32" i="1"/>
  <c r="F31" i="1"/>
  <c r="G31" i="1" s="1"/>
  <c r="E31" i="1"/>
  <c r="F30" i="1"/>
  <c r="G30" i="1" s="1"/>
  <c r="E30" i="1"/>
  <c r="F29" i="1"/>
  <c r="G29" i="1" s="1"/>
  <c r="E29" i="1"/>
  <c r="F24" i="1"/>
  <c r="G24" i="1" s="1"/>
  <c r="E24" i="1"/>
  <c r="F23" i="1"/>
  <c r="G23" i="1" s="1"/>
  <c r="E23" i="1"/>
  <c r="F22" i="1"/>
  <c r="G22" i="1" s="1"/>
  <c r="E22" i="1"/>
  <c r="F21" i="1"/>
  <c r="G21" i="1" s="1"/>
  <c r="E21" i="1"/>
  <c r="F16" i="1"/>
  <c r="G16" i="1" s="1"/>
  <c r="E16" i="1"/>
  <c r="F15" i="1"/>
  <c r="G15" i="1" s="1"/>
  <c r="E15" i="1"/>
  <c r="F14" i="1"/>
  <c r="G14" i="1" s="1"/>
  <c r="E14" i="1"/>
  <c r="F13" i="1"/>
  <c r="G13" i="1" s="1"/>
  <c r="E13" i="1"/>
  <c r="F6" i="1"/>
  <c r="G6" i="1" s="1"/>
  <c r="F7" i="1"/>
  <c r="G7" i="1" s="1"/>
  <c r="F8" i="1"/>
  <c r="G8" i="1" s="1"/>
  <c r="F5" i="1"/>
  <c r="G5" i="1" s="1"/>
  <c r="E6" i="1" l="1"/>
  <c r="E7" i="1"/>
  <c r="E8" i="1"/>
  <c r="E5" i="1"/>
</calcChain>
</file>

<file path=xl/sharedStrings.xml><?xml version="1.0" encoding="utf-8"?>
<sst xmlns="http://schemas.openxmlformats.org/spreadsheetml/2006/main" count="1482" uniqueCount="414">
  <si>
    <t>Panel A</t>
  </si>
  <si>
    <t>Melanin estimation</t>
  </si>
  <si>
    <t>D3</t>
  </si>
  <si>
    <t>D4</t>
  </si>
  <si>
    <t>D5</t>
  </si>
  <si>
    <t>D6</t>
  </si>
  <si>
    <t>R1</t>
  </si>
  <si>
    <t>R2</t>
  </si>
  <si>
    <t>R3</t>
  </si>
  <si>
    <t>Mean</t>
  </si>
  <si>
    <t>SE</t>
  </si>
  <si>
    <t>Tukey's multiple comparisons test</t>
  </si>
  <si>
    <t>Mean Diff.</t>
  </si>
  <si>
    <t>95.00% CI of diff.</t>
  </si>
  <si>
    <t>Significant?</t>
  </si>
  <si>
    <t>Summary</t>
  </si>
  <si>
    <t>D3 vs. D4</t>
  </si>
  <si>
    <t>-38.33 to 14.29</t>
  </si>
  <si>
    <t>No</t>
  </si>
  <si>
    <t>ns</t>
  </si>
  <si>
    <t>D3 vs. D5</t>
  </si>
  <si>
    <t>-59.91 to -7.290</t>
  </si>
  <si>
    <t>Yes</t>
  </si>
  <si>
    <t>*</t>
  </si>
  <si>
    <t>D3 vs. D6</t>
  </si>
  <si>
    <t>-82.67 to -30.06</t>
  </si>
  <si>
    <t>***</t>
  </si>
  <si>
    <t>Figure 1 Data quantitation</t>
  </si>
  <si>
    <t>SD</t>
  </si>
  <si>
    <t>Panel C</t>
  </si>
  <si>
    <t>MITF</t>
  </si>
  <si>
    <t>PMEL</t>
  </si>
  <si>
    <t>TYR</t>
  </si>
  <si>
    <t>Panel G</t>
  </si>
  <si>
    <t>Volume of lipid droplet/cell</t>
  </si>
  <si>
    <t>Panel H</t>
  </si>
  <si>
    <t>Volume spread of lipid droplets</t>
  </si>
  <si>
    <t>Adjusted P Value</t>
  </si>
  <si>
    <t>D4 vs. D5</t>
  </si>
  <si>
    <t>-5.852 to -1.737</t>
  </si>
  <si>
    <t>D4 vs. D6</t>
  </si>
  <si>
    <t>-3.468 to 0.6465</t>
  </si>
  <si>
    <t>D5 vs. D6</t>
  </si>
  <si>
    <t>0.7042 to 4.064</t>
  </si>
  <si>
    <t>**</t>
  </si>
  <si>
    <t>Mean Vol</t>
  </si>
  <si>
    <t>No of cells</t>
  </si>
  <si>
    <t>-0.2492 to -0.004670</t>
  </si>
  <si>
    <t>-0.1967 to 0.07767</t>
  </si>
  <si>
    <t>-0.02097 to 0.1558</t>
  </si>
  <si>
    <t>TIME</t>
  </si>
  <si>
    <t>GLUCOSE D5</t>
  </si>
  <si>
    <t>OLEATE D5</t>
  </si>
  <si>
    <t>OCR</t>
  </si>
  <si>
    <t>GLUCOSE D6</t>
  </si>
  <si>
    <t>OLEATE D6</t>
  </si>
  <si>
    <t>DAY 5 GLUCOSE</t>
  </si>
  <si>
    <t>DAY 6 GLUCOSE</t>
  </si>
  <si>
    <t>MEAN</t>
  </si>
  <si>
    <t>Panel B</t>
  </si>
  <si>
    <t>Basal Respiration</t>
  </si>
  <si>
    <t>Spare Respiratory Capacity</t>
  </si>
  <si>
    <t>D0</t>
  </si>
  <si>
    <t>CELL1</t>
  </si>
  <si>
    <t>CELL2</t>
  </si>
  <si>
    <t>CELL3</t>
  </si>
  <si>
    <t>CELL5</t>
  </si>
  <si>
    <t>CELL6</t>
  </si>
  <si>
    <t>CELL7</t>
  </si>
  <si>
    <t>CELL8</t>
  </si>
  <si>
    <t>Panel E</t>
  </si>
  <si>
    <t>Dunnett's multiple comparisons test</t>
  </si>
  <si>
    <t>D0 vs. D4</t>
  </si>
  <si>
    <t>-4.712 to 1.962</t>
  </si>
  <si>
    <t>D0 vs. D5</t>
  </si>
  <si>
    <t>-8.962 to -2.288</t>
  </si>
  <si>
    <t>D0 vs. D6</t>
  </si>
  <si>
    <t>-12.59 to -5.913</t>
  </si>
  <si>
    <t>****</t>
  </si>
  <si>
    <t>% of Unhealthy Mitochondria</t>
  </si>
  <si>
    <t>-4.750 to 8.818</t>
  </si>
  <si>
    <t>-14.31 to -0.7423</t>
  </si>
  <si>
    <t>-33.82 to -20.25</t>
  </si>
  <si>
    <t xml:space="preserve">DAY 5 OLEATE </t>
  </si>
  <si>
    <t>DAY 6 OLEATE</t>
  </si>
  <si>
    <t>SREBF1</t>
  </si>
  <si>
    <t>R4</t>
  </si>
  <si>
    <t>0.03604 to 0.6913</t>
  </si>
  <si>
    <t>0.2583 to 0.9135</t>
  </si>
  <si>
    <t>-0.1053 to 0.5499</t>
  </si>
  <si>
    <t>CONTROL</t>
  </si>
  <si>
    <t>2HR</t>
  </si>
  <si>
    <t>3HR</t>
  </si>
  <si>
    <t>4HR</t>
  </si>
  <si>
    <t>1HR</t>
  </si>
  <si>
    <t>Cell1</t>
  </si>
  <si>
    <t>Cell2</t>
  </si>
  <si>
    <t>Cell3</t>
  </si>
  <si>
    <t>Cell7</t>
  </si>
  <si>
    <t>Cell8</t>
  </si>
  <si>
    <t>Cell4</t>
  </si>
  <si>
    <t>Cell5</t>
  </si>
  <si>
    <t>Cell6</t>
  </si>
  <si>
    <t>Cell9</t>
  </si>
  <si>
    <t>Cell10</t>
  </si>
  <si>
    <t>Cell11</t>
  </si>
  <si>
    <t>Cell12</t>
  </si>
  <si>
    <t>Cell13</t>
  </si>
  <si>
    <t>Cell14</t>
  </si>
  <si>
    <t>Cell15</t>
  </si>
  <si>
    <t>Cell16</t>
  </si>
  <si>
    <t>Cell17</t>
  </si>
  <si>
    <t>Cell18</t>
  </si>
  <si>
    <t>Cell19</t>
  </si>
  <si>
    <t>Cell20</t>
  </si>
  <si>
    <t>Cell21</t>
  </si>
  <si>
    <t>Cell22</t>
  </si>
  <si>
    <t>Cell23</t>
  </si>
  <si>
    <t>Cell24</t>
  </si>
  <si>
    <t>Cell25</t>
  </si>
  <si>
    <t>Cell26</t>
  </si>
  <si>
    <t>Cell27</t>
  </si>
  <si>
    <t>Cell28</t>
  </si>
  <si>
    <t>Cell29</t>
  </si>
  <si>
    <t>Cell30</t>
  </si>
  <si>
    <t>Cell31</t>
  </si>
  <si>
    <t>Cell32</t>
  </si>
  <si>
    <t>Cell33</t>
  </si>
  <si>
    <t>Cell34</t>
  </si>
  <si>
    <t>Cell35</t>
  </si>
  <si>
    <t>Cell36</t>
  </si>
  <si>
    <t>Cell37</t>
  </si>
  <si>
    <t>Cell38</t>
  </si>
  <si>
    <t>Cell39</t>
  </si>
  <si>
    <t>Cell40</t>
  </si>
  <si>
    <t>Cell41</t>
  </si>
  <si>
    <t>MSH</t>
  </si>
  <si>
    <t>1 hours vs. 2 hours</t>
  </si>
  <si>
    <t>-2.419 to 1.869</t>
  </si>
  <si>
    <t>1 hours vs. 3 hours</t>
  </si>
  <si>
    <t>-5.469 to 1.477</t>
  </si>
  <si>
    <t>1 hours vs. 4 hours</t>
  </si>
  <si>
    <t>-4.582 to 2.837</t>
  </si>
  <si>
    <t>-6.457 to -1.621</t>
  </si>
  <si>
    <t>-11.09 to -4.280</t>
  </si>
  <si>
    <t>&lt;0.0001</t>
  </si>
  <si>
    <t>-10.89 to -4.030</t>
  </si>
  <si>
    <t>Control</t>
  </si>
  <si>
    <t>Panel F</t>
  </si>
  <si>
    <t>% of cell showing positive phenotype</t>
  </si>
  <si>
    <t>Unpaired t test</t>
  </si>
  <si>
    <t>P value</t>
  </si>
  <si>
    <t>P value summary</t>
  </si>
  <si>
    <t>Significantly different (P &lt; 0.05)?</t>
  </si>
  <si>
    <t>One- or two-tailed P value?</t>
  </si>
  <si>
    <t>Two-tailed</t>
  </si>
  <si>
    <t>t, df</t>
  </si>
  <si>
    <t>t=4.267, df=4</t>
  </si>
  <si>
    <t>t=8.663, df=6</t>
  </si>
  <si>
    <t>DMSO</t>
  </si>
  <si>
    <t>25-HC</t>
  </si>
  <si>
    <t>Srebf1</t>
  </si>
  <si>
    <t>Fasn</t>
  </si>
  <si>
    <t>Tyrp1</t>
  </si>
  <si>
    <t>siSrebf1</t>
  </si>
  <si>
    <t>NT vs. SREBF1</t>
  </si>
  <si>
    <t>0.2986 to 0.5275</t>
  </si>
  <si>
    <t>NT vs. FASN</t>
  </si>
  <si>
    <t>0.3096 to 0.5385</t>
  </si>
  <si>
    <t>NT vs. TYRP1</t>
  </si>
  <si>
    <t>0.1581 to 0.3870</t>
  </si>
  <si>
    <t>Panel D</t>
  </si>
  <si>
    <t>siNT</t>
  </si>
  <si>
    <t>PTU</t>
  </si>
  <si>
    <t>25HC</t>
  </si>
  <si>
    <t>CONTROL vs. PTU</t>
  </si>
  <si>
    <t>0.2288 to 0.4563</t>
  </si>
  <si>
    <t>CONTROL vs. 25 HC</t>
  </si>
  <si>
    <t>0.09054 to 0.3181</t>
  </si>
  <si>
    <t>FASN</t>
  </si>
  <si>
    <t>TYRP1</t>
  </si>
  <si>
    <t>siNT 48 hrs</t>
  </si>
  <si>
    <t>siSrebf1 48 hrs</t>
  </si>
  <si>
    <t>Panel J</t>
  </si>
  <si>
    <t>t=19.12, df=4</t>
  </si>
  <si>
    <t>TYRP1 siNT vs siSrebf1</t>
  </si>
  <si>
    <t>t=40.77, df=2</t>
  </si>
  <si>
    <t>t=18.00, df=4</t>
  </si>
  <si>
    <t>SREBF1 siNT vs siSrebf1</t>
  </si>
  <si>
    <t>FASN siNT vs siSrebf1</t>
  </si>
  <si>
    <t>Unpaired t test DMSO vs 25HC</t>
  </si>
  <si>
    <t>ORLISTAT</t>
  </si>
  <si>
    <t>T863</t>
  </si>
  <si>
    <t>C75</t>
  </si>
  <si>
    <t>Melanin content</t>
  </si>
  <si>
    <t>DMSO vs. ORLISTAT</t>
  </si>
  <si>
    <t>42.21 to 74.25</t>
  </si>
  <si>
    <t>DMSO vs. T863</t>
  </si>
  <si>
    <t>21.07 to 53.10</t>
  </si>
  <si>
    <t>DMSO vs. C75</t>
  </si>
  <si>
    <t>34.48 to 66.51</t>
  </si>
  <si>
    <t>DMS0 vs. Orlistat</t>
  </si>
  <si>
    <t>0.1153 to 0.7811</t>
  </si>
  <si>
    <t>DMS0 vs. C75</t>
  </si>
  <si>
    <t>0.1718 to 0.8376</t>
  </si>
  <si>
    <t>DMS0 vs. T863</t>
  </si>
  <si>
    <t>-0.1624 to 0.5034</t>
  </si>
  <si>
    <t>ANOVA summary</t>
  </si>
  <si>
    <t>F</t>
  </si>
  <si>
    <t>Significant diff. among means (P &lt; 0.05)?</t>
  </si>
  <si>
    <t>R square</t>
  </si>
  <si>
    <t>Control+Orlistat</t>
  </si>
  <si>
    <t>UV+Orlistat</t>
  </si>
  <si>
    <t>UV</t>
  </si>
  <si>
    <t>D21</t>
  </si>
  <si>
    <t>Mean pixel intesity</t>
  </si>
  <si>
    <t>Fold change</t>
  </si>
  <si>
    <t>Sidak's multiple comparisons test</t>
  </si>
  <si>
    <t>D0 - D21</t>
  </si>
  <si>
    <t>-0.3799 to 0.06209</t>
  </si>
  <si>
    <t>-0.4051 to 0.03693</t>
  </si>
  <si>
    <t>-0.4372 to 0.004791</t>
  </si>
  <si>
    <t>-0.5521 to -0.1100</t>
  </si>
  <si>
    <t>ANOVA table</t>
  </si>
  <si>
    <t>F (DFn, DFd)</t>
  </si>
  <si>
    <t>Interaction</t>
  </si>
  <si>
    <t>F (3, 8) = 1.206</t>
  </si>
  <si>
    <t>P=0.3679</t>
  </si>
  <si>
    <t>Row Factor</t>
  </si>
  <si>
    <t>Column Factor</t>
  </si>
  <si>
    <t>F (1, 8) = 41.36</t>
  </si>
  <si>
    <t>P=0.0002</t>
  </si>
  <si>
    <t>Subject</t>
  </si>
  <si>
    <t>F (8, 8) = 1.000</t>
  </si>
  <si>
    <t>P=0.5000</t>
  </si>
  <si>
    <t>Mitf</t>
  </si>
  <si>
    <t>Tyr</t>
  </si>
  <si>
    <t>UV CONTROL</t>
  </si>
  <si>
    <t>UV ORLISTAT</t>
  </si>
  <si>
    <t>UV Control MITF vs. UV Orlistat MITF</t>
  </si>
  <si>
    <t>0.3397 to 0.9708</t>
  </si>
  <si>
    <t>UV Control tyr vs. UV orlistat tyr</t>
  </si>
  <si>
    <t>0.4049 to 1.036</t>
  </si>
  <si>
    <t>DAY7</t>
  </si>
  <si>
    <t>DAY 30</t>
  </si>
  <si>
    <t>UV control tyr vs. UV orlistat tyr</t>
  </si>
  <si>
    <t>-0.1660 to 0.7588</t>
  </si>
  <si>
    <t>UV control mitf vs. UV orlistat mitf</t>
  </si>
  <si>
    <t>0.3814 to 1.306</t>
  </si>
  <si>
    <t>Non-UV CONTROL</t>
  </si>
  <si>
    <t>Non-UV ORLISTAT</t>
  </si>
  <si>
    <t>Panel I</t>
  </si>
  <si>
    <t>Relative mRNA expression</t>
  </si>
  <si>
    <t xml:space="preserve">Mean </t>
  </si>
  <si>
    <t>Figure 4 Data Quantitation</t>
  </si>
  <si>
    <t>Figure 5 Data Quantitation</t>
  </si>
  <si>
    <t>Figure 6 Data Quantitation</t>
  </si>
  <si>
    <t>Figure 7 Data Quantitation</t>
  </si>
  <si>
    <t>Fixed effect (type III)</t>
  </si>
  <si>
    <t>Statistically significant (P &lt; 0.05)?</t>
  </si>
  <si>
    <t>Treatment (between columns)</t>
  </si>
  <si>
    <t>F (2.512, 99.63) = 0.9264</t>
  </si>
  <si>
    <t>F (2.668, 69.36) = 15.14</t>
  </si>
  <si>
    <t>F (3, 28) = 19.60</t>
  </si>
  <si>
    <t>F (3, 28) = 47.08</t>
  </si>
  <si>
    <t>F (2, 9) = 12.71</t>
  </si>
  <si>
    <t>F (3, 8) = 61.03</t>
  </si>
  <si>
    <t>F (2, 6) = 37.61</t>
  </si>
  <si>
    <t>F (3, 8) = 43.12</t>
  </si>
  <si>
    <t>F (3, 8) = 8.438</t>
  </si>
  <si>
    <t>F (3, 8) = 36.64</t>
  </si>
  <si>
    <t>F (3, 8) = 12.87</t>
  </si>
  <si>
    <t>Vol of lipid droplets/cell</t>
  </si>
  <si>
    <t>F (2, 262) = 3.940</t>
  </si>
  <si>
    <t>F (2, 52) = 11.97</t>
  </si>
  <si>
    <t>F (3, 8) = 59.24</t>
  </si>
  <si>
    <t>0.2421 to 0.6600</t>
  </si>
  <si>
    <t>0.4402 to 0.8581</t>
  </si>
  <si>
    <t>0.7311 to 1.149</t>
  </si>
  <si>
    <t>F (3, 8) = 55.43</t>
  </si>
  <si>
    <t>-1.611 to -0.9308</t>
  </si>
  <si>
    <t>-1.359 to -0.6789</t>
  </si>
  <si>
    <t>-0.5204 to 0.1601</t>
  </si>
  <si>
    <t>F (3, 8) = 15.14</t>
  </si>
  <si>
    <t>-19.09 to 2.858</t>
  </si>
  <si>
    <t>-33.01 to -11.06</t>
  </si>
  <si>
    <t>-31.46 to -9.504</t>
  </si>
  <si>
    <t>F (3, 8) = 18.28</t>
  </si>
  <si>
    <t>Western Blot</t>
  </si>
  <si>
    <t>Stage III/IV Melanosomes</t>
  </si>
  <si>
    <t>SREBF1 N-terminal</t>
  </si>
  <si>
    <t>GLUCOSE</t>
  </si>
  <si>
    <t>SS</t>
  </si>
  <si>
    <t>DF</t>
  </si>
  <si>
    <t>MS</t>
  </si>
  <si>
    <t>GLUCOSE-6-PHOSPHATE</t>
  </si>
  <si>
    <t>F (18, 40) = 5.980</t>
  </si>
  <si>
    <t>P&lt;0.0001</t>
  </si>
  <si>
    <t>FRUCTOSE-6-PHOSPHATE</t>
  </si>
  <si>
    <t>F (9, 20) = 17.07</t>
  </si>
  <si>
    <t>FRUCTOSE-1,6-BISPHOSPHATE</t>
  </si>
  <si>
    <t>Time</t>
  </si>
  <si>
    <t>F (1.667, 33.33) = 33.94</t>
  </si>
  <si>
    <t>-1.451 to -0.8506</t>
  </si>
  <si>
    <t>3-PHOSPHOGLYCERATE</t>
  </si>
  <si>
    <t>F (20, 40) = 1.381</t>
  </si>
  <si>
    <t>P=0.1886</t>
  </si>
  <si>
    <t>-1.439 to 0.4054</t>
  </si>
  <si>
    <t>PHOSPHOENOL PYRUVATE</t>
  </si>
  <si>
    <t>Residual</t>
  </si>
  <si>
    <t>LACTATE</t>
  </si>
  <si>
    <t>CITRATE</t>
  </si>
  <si>
    <t>-1.844 to -0.1462</t>
  </si>
  <si>
    <t>SUCCINATE</t>
  </si>
  <si>
    <t>-1.733 to 0.8598</t>
  </si>
  <si>
    <t>MALATE</t>
  </si>
  <si>
    <t>-2.093 to -0.2960</t>
  </si>
  <si>
    <t>-1.718 to 1.293</t>
  </si>
  <si>
    <t>-2.920 to 0.4536</t>
  </si>
  <si>
    <t>-1.645 to 1.269</t>
  </si>
  <si>
    <t>-0.7484 to -0.3735</t>
  </si>
  <si>
    <t>-0.4038 to 0.1920</t>
  </si>
  <si>
    <t>-3.085 to 1.070</t>
  </si>
  <si>
    <t>-1.692 to 1.354</t>
  </si>
  <si>
    <t>-3.755 to 0.2585</t>
  </si>
  <si>
    <t>-4.253 to 1.780</t>
  </si>
  <si>
    <t>0.1938 to 1.069</t>
  </si>
  <si>
    <t>0.2653 to 1.266</t>
  </si>
  <si>
    <t>0.2017 to 0.7657</t>
  </si>
  <si>
    <t>0.09798 to 1.329</t>
  </si>
  <si>
    <t>0.1576 to 0.8826</t>
  </si>
  <si>
    <t>0.2995 to 1.194</t>
  </si>
  <si>
    <t>to</t>
  </si>
  <si>
    <t>P=0.2254</t>
  </si>
  <si>
    <t>F (6, 12) = 1.616</t>
  </si>
  <si>
    <t>F (2, 12) = 19.91</t>
  </si>
  <si>
    <t>P=0.2224</t>
  </si>
  <si>
    <t>F (2, 6) = 1.951</t>
  </si>
  <si>
    <t>P=0.2850</t>
  </si>
  <si>
    <t>F (4, 12) = 1.424</t>
  </si>
  <si>
    <t>D5 glucose - D5 Oleate</t>
  </si>
  <si>
    <t xml:space="preserve">    1.4</t>
  </si>
  <si>
    <t xml:space="preserve">    9.9</t>
  </si>
  <si>
    <t xml:space="preserve">    18.5</t>
  </si>
  <si>
    <t xml:space="preserve">    27.1</t>
  </si>
  <si>
    <t>&gt;0.9999</t>
  </si>
  <si>
    <t xml:space="preserve">    35.7</t>
  </si>
  <si>
    <t xml:space="preserve">    44.2</t>
  </si>
  <si>
    <t xml:space="preserve">    52.9</t>
  </si>
  <si>
    <t xml:space="preserve">    61.4</t>
  </si>
  <si>
    <t xml:space="preserve">    70</t>
  </si>
  <si>
    <t xml:space="preserve">    78.6</t>
  </si>
  <si>
    <t xml:space="preserve">    87.2</t>
  </si>
  <si>
    <t xml:space="preserve">    95.7</t>
  </si>
  <si>
    <t>D6 glucose - D6 Oleate</t>
  </si>
  <si>
    <t>F (3, 4) = 9.337</t>
  </si>
  <si>
    <t>Glucose D5 vs. Oleate D5</t>
  </si>
  <si>
    <t>-538.0 to 57.03</t>
  </si>
  <si>
    <t>Glucose D5 vs. Glucose D6</t>
  </si>
  <si>
    <t>-201.7 to 393.3</t>
  </si>
  <si>
    <t>Glucose D5 vs. Oleate D6</t>
  </si>
  <si>
    <t>-205.4 to 389.7</t>
  </si>
  <si>
    <t>Oleate D5 vs. Glucose D6</t>
  </si>
  <si>
    <t>38.77 to 633.8</t>
  </si>
  <si>
    <t>Oleate D5 vs. Oleate D6</t>
  </si>
  <si>
    <t>35.12 to 630.2</t>
  </si>
  <si>
    <t>Glucose D6 vs. Oleate D6</t>
  </si>
  <si>
    <t>-301.2 to 293.9</t>
  </si>
  <si>
    <t>P=0.0003</t>
  </si>
  <si>
    <t>F (3, 4) = 8.915</t>
  </si>
  <si>
    <t>-110.0 to 23.21</t>
  </si>
  <si>
    <t>-26.11 to 107.1</t>
  </si>
  <si>
    <t>-76.51 to 56.71</t>
  </si>
  <si>
    <t>17.29 to 150.5</t>
  </si>
  <si>
    <t>-33.11 to 100.1</t>
  </si>
  <si>
    <t>-117.0 to 16.21</t>
  </si>
  <si>
    <t>F (11, 12) = 24.13</t>
  </si>
  <si>
    <t>F (11, 12) = 9.379</t>
  </si>
  <si>
    <t>F (1, 12) = 272.8</t>
  </si>
  <si>
    <t>F (12, 12) = 24.54</t>
  </si>
  <si>
    <t>-137.8 to -38.40</t>
  </si>
  <si>
    <t>-138.1 to -38.70</t>
  </si>
  <si>
    <t>-143.4 to -43.95</t>
  </si>
  <si>
    <t>-52.45 to 46.95</t>
  </si>
  <si>
    <t>-53.65 to 45.75</t>
  </si>
  <si>
    <t>-54.70 to 44.70</t>
  </si>
  <si>
    <t>-205.0 to -105.5</t>
  </si>
  <si>
    <t>-215.2 to -115.8</t>
  </si>
  <si>
    <t>-227.0 to -127.6</t>
  </si>
  <si>
    <t>-55.90 to 43.50</t>
  </si>
  <si>
    <t>-60.70 to 38.70</t>
  </si>
  <si>
    <t>-61.65 to 37.75</t>
  </si>
  <si>
    <t>F (11, 12) = 2.391</t>
  </si>
  <si>
    <t>P=0.0748</t>
  </si>
  <si>
    <t>F (11, 12) = 7.779</t>
  </si>
  <si>
    <t>P=0.0007</t>
  </si>
  <si>
    <t>F (1, 12) = 31.67</t>
  </si>
  <si>
    <t>P=0.0001</t>
  </si>
  <si>
    <t>F (12, 12) = 3.214</t>
  </si>
  <si>
    <t>P=0.0269</t>
  </si>
  <si>
    <t>-60.90 to 29.20</t>
  </si>
  <si>
    <t>-64.00 to 26.10</t>
  </si>
  <si>
    <t>-62.30 to 27.80</t>
  </si>
  <si>
    <t>-42.80 to 47.30</t>
  </si>
  <si>
    <t>-44.85 to 45.25</t>
  </si>
  <si>
    <t>-47.05 to 43.05</t>
  </si>
  <si>
    <t>-93.45 to -3.346</t>
  </si>
  <si>
    <t>-99.35 to -9.246</t>
  </si>
  <si>
    <t>-96.60 to -6.496</t>
  </si>
  <si>
    <t>-56.75 to 33.35</t>
  </si>
  <si>
    <t>-60.55 to 29.55</t>
  </si>
  <si>
    <t>-61.90 to 28.20</t>
  </si>
  <si>
    <t>C-13 Glucose incorporation</t>
  </si>
  <si>
    <t>C-13 Palmitate incorporation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</si>
</sst>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0"/>
  <sheetViews>
    <sheetView topLeftCell="A166" workbookViewId="0">
      <selection activeCell="D183" sqref="D183"/>
    </sheetView>
  </sheetViews>
  <sheetFormatPr defaultRowHeight="14.5" x14ac:dyDescent="0.35"/>
  <cols>
    <col min="1" max="1" width="25.453125" customWidth="1"/>
    <col min="10" max="10" width="8.7265625" customWidth="1"/>
    <col min="11" max="11" width="9.453125" customWidth="1"/>
    <col min="12" max="12" width="17.6328125" customWidth="1"/>
  </cols>
  <sheetData>
    <row r="1" spans="1:18" x14ac:dyDescent="0.35">
      <c r="A1" t="s">
        <v>27</v>
      </c>
    </row>
    <row r="3" spans="1:18" x14ac:dyDescent="0.35">
      <c r="A3" t="s">
        <v>0</v>
      </c>
      <c r="J3" s="2" t="s">
        <v>207</v>
      </c>
      <c r="K3" s="1"/>
    </row>
    <row r="4" spans="1:18" x14ac:dyDescent="0.35">
      <c r="A4" t="s">
        <v>1</v>
      </c>
      <c r="B4" t="s">
        <v>6</v>
      </c>
      <c r="C4" t="s">
        <v>7</v>
      </c>
      <c r="D4" t="s">
        <v>8</v>
      </c>
      <c r="E4" t="s">
        <v>9</v>
      </c>
      <c r="F4" t="s">
        <v>28</v>
      </c>
      <c r="G4" t="s">
        <v>10</v>
      </c>
      <c r="J4" s="2" t="s">
        <v>208</v>
      </c>
      <c r="K4" s="1">
        <v>18.28</v>
      </c>
      <c r="M4" s="2" t="s">
        <v>11</v>
      </c>
      <c r="N4" s="1" t="s">
        <v>12</v>
      </c>
      <c r="O4" s="1" t="s">
        <v>13</v>
      </c>
      <c r="P4" s="1" t="s">
        <v>14</v>
      </c>
      <c r="Q4" s="1" t="s">
        <v>15</v>
      </c>
    </row>
    <row r="5" spans="1:18" x14ac:dyDescent="0.35">
      <c r="A5" t="s">
        <v>2</v>
      </c>
      <c r="B5" s="1">
        <v>120.742</v>
      </c>
      <c r="C5" s="1">
        <v>112</v>
      </c>
      <c r="D5" s="1">
        <v>122.59</v>
      </c>
      <c r="E5">
        <f>GEOMEAN(B5:D5)</f>
        <v>118.35242049022838</v>
      </c>
      <c r="F5">
        <f>_xlfn.STDEV.S(B5:D5)</f>
        <v>5.6566445884464072</v>
      </c>
      <c r="G5">
        <f>F5/SQRT(COUNT(B5:D5))</f>
        <v>3.2658652758495732</v>
      </c>
      <c r="J5" s="2" t="s">
        <v>151</v>
      </c>
      <c r="K5" s="1">
        <v>5.9999999999999995E-4</v>
      </c>
    </row>
    <row r="6" spans="1:18" x14ac:dyDescent="0.35">
      <c r="A6" t="s">
        <v>3</v>
      </c>
      <c r="B6" s="1">
        <v>135.94300000000001</v>
      </c>
      <c r="C6" s="1">
        <v>115.215</v>
      </c>
      <c r="D6" s="1">
        <v>140.24</v>
      </c>
      <c r="E6">
        <f t="shared" ref="E6:E8" si="0">GEOMEAN(B6:D6)</f>
        <v>129.99079275538409</v>
      </c>
      <c r="F6">
        <f t="shared" ref="F6:F8" si="1">_xlfn.STDEV.S(B6:D6)</f>
        <v>13.38136028212379</v>
      </c>
      <c r="G6">
        <f t="shared" ref="G6:G8" si="2">F6/SQRT(COUNT(B6:D6))</f>
        <v>7.7257319610075372</v>
      </c>
      <c r="J6" s="2" t="s">
        <v>152</v>
      </c>
      <c r="K6" s="1" t="s">
        <v>26</v>
      </c>
      <c r="M6" s="2" t="s">
        <v>16</v>
      </c>
      <c r="N6" s="1">
        <v>-12.02</v>
      </c>
      <c r="O6" s="1" t="s">
        <v>17</v>
      </c>
      <c r="P6" s="1" t="s">
        <v>18</v>
      </c>
      <c r="Q6" s="1" t="s">
        <v>19</v>
      </c>
    </row>
    <row r="7" spans="1:18" x14ac:dyDescent="0.35">
      <c r="A7" t="s">
        <v>4</v>
      </c>
      <c r="B7" s="1">
        <v>156.13499999999999</v>
      </c>
      <c r="C7" s="1">
        <v>150.828</v>
      </c>
      <c r="D7" s="1">
        <v>149.16200000000001</v>
      </c>
      <c r="E7">
        <f t="shared" si="0"/>
        <v>152.01279556762117</v>
      </c>
      <c r="F7">
        <f t="shared" si="1"/>
        <v>3.6414862808108004</v>
      </c>
      <c r="G7">
        <f t="shared" si="2"/>
        <v>2.1024130844764448</v>
      </c>
      <c r="J7" s="2" t="s">
        <v>209</v>
      </c>
      <c r="K7" s="1" t="s">
        <v>22</v>
      </c>
      <c r="M7" s="2" t="s">
        <v>20</v>
      </c>
      <c r="N7" s="1">
        <v>-33.6</v>
      </c>
      <c r="O7" s="1" t="s">
        <v>21</v>
      </c>
      <c r="P7" s="1" t="s">
        <v>22</v>
      </c>
      <c r="Q7" s="1" t="s">
        <v>23</v>
      </c>
    </row>
    <row r="8" spans="1:18" x14ac:dyDescent="0.35">
      <c r="A8" t="s">
        <v>5</v>
      </c>
      <c r="B8" s="1">
        <v>161.619</v>
      </c>
      <c r="C8" s="1">
        <v>188.48400000000001</v>
      </c>
      <c r="D8" s="1">
        <v>174.321</v>
      </c>
      <c r="E8">
        <f t="shared" si="0"/>
        <v>174.46388446859851</v>
      </c>
      <c r="F8">
        <f t="shared" si="1"/>
        <v>13.439119502407891</v>
      </c>
      <c r="G8">
        <f t="shared" si="2"/>
        <v>7.7590792623867459</v>
      </c>
      <c r="J8" s="2" t="s">
        <v>210</v>
      </c>
      <c r="K8" s="1">
        <v>0.87270000000000003</v>
      </c>
      <c r="M8" s="2" t="s">
        <v>24</v>
      </c>
      <c r="N8" s="1">
        <v>-56.36</v>
      </c>
      <c r="O8" s="1" t="s">
        <v>25</v>
      </c>
      <c r="P8" s="1" t="s">
        <v>22</v>
      </c>
      <c r="Q8" s="1" t="s">
        <v>26</v>
      </c>
    </row>
    <row r="9" spans="1:18" x14ac:dyDescent="0.35">
      <c r="J9" s="1" t="s">
        <v>224</v>
      </c>
      <c r="K9" s="1" t="s">
        <v>287</v>
      </c>
    </row>
    <row r="10" spans="1:18" x14ac:dyDescent="0.35">
      <c r="A10" t="s">
        <v>29</v>
      </c>
    </row>
    <row r="11" spans="1:18" x14ac:dyDescent="0.35">
      <c r="A11" s="1" t="s">
        <v>288</v>
      </c>
      <c r="B11" s="1"/>
      <c r="C11" s="1"/>
      <c r="D11" s="1"/>
      <c r="E11" s="1"/>
      <c r="F11" s="1"/>
      <c r="G11" s="1"/>
      <c r="H11" s="1"/>
      <c r="I11" s="1"/>
      <c r="J11" s="2" t="s">
        <v>207</v>
      </c>
      <c r="K11" s="1"/>
      <c r="L11" s="1"/>
      <c r="M11" s="1"/>
    </row>
    <row r="12" spans="1:18" x14ac:dyDescent="0.35">
      <c r="A12" t="s">
        <v>30</v>
      </c>
      <c r="J12" s="2" t="s">
        <v>208</v>
      </c>
      <c r="K12" s="1">
        <v>59.24</v>
      </c>
    </row>
    <row r="13" spans="1:18" x14ac:dyDescent="0.35">
      <c r="A13" t="s">
        <v>2</v>
      </c>
      <c r="B13" s="1">
        <v>1</v>
      </c>
      <c r="C13" s="1">
        <v>1</v>
      </c>
      <c r="D13" s="1">
        <v>1</v>
      </c>
      <c r="E13">
        <f>GEOMEAN(B13:D13)</f>
        <v>1</v>
      </c>
      <c r="F13">
        <f>_xlfn.STDEV.S(B13:D13)</f>
        <v>0</v>
      </c>
      <c r="G13">
        <f>F13/SQRT(COUNT(B13:D13))</f>
        <v>0</v>
      </c>
      <c r="J13" s="2" t="s">
        <v>151</v>
      </c>
      <c r="K13" s="1" t="s">
        <v>145</v>
      </c>
      <c r="M13" s="2" t="s">
        <v>71</v>
      </c>
      <c r="N13" s="1" t="s">
        <v>12</v>
      </c>
      <c r="O13" s="1" t="s">
        <v>13</v>
      </c>
      <c r="P13" s="1" t="s">
        <v>14</v>
      </c>
      <c r="Q13" s="1" t="s">
        <v>15</v>
      </c>
      <c r="R13" s="1" t="s">
        <v>37</v>
      </c>
    </row>
    <row r="14" spans="1:18" x14ac:dyDescent="0.35">
      <c r="A14" t="s">
        <v>3</v>
      </c>
      <c r="B14" s="1">
        <v>0.48103129999999999</v>
      </c>
      <c r="C14" s="1">
        <v>0.58302830000000005</v>
      </c>
      <c r="D14" s="1">
        <v>0.58266180000000001</v>
      </c>
      <c r="E14">
        <f t="shared" ref="E14:E16" si="3">GEOMEAN(B14:D14)</f>
        <v>0.54671355201484872</v>
      </c>
      <c r="F14">
        <f t="shared" ref="F14:F16" si="4">_xlfn.STDEV.S(B14:D14)</f>
        <v>5.8782481604499615E-2</v>
      </c>
      <c r="G14">
        <f t="shared" ref="G14:G16" si="5">F14/SQRT(COUNT(B14:D14))</f>
        <v>3.393808157799208E-2</v>
      </c>
      <c r="J14" s="2" t="s">
        <v>152</v>
      </c>
      <c r="K14" s="1" t="s">
        <v>78</v>
      </c>
      <c r="M14" s="2" t="s">
        <v>16</v>
      </c>
      <c r="N14" s="1">
        <v>0.4511</v>
      </c>
      <c r="O14" s="1" t="s">
        <v>276</v>
      </c>
      <c r="P14" s="1" t="s">
        <v>22</v>
      </c>
      <c r="Q14" s="1" t="s">
        <v>26</v>
      </c>
      <c r="R14" s="1">
        <v>6.9999999999999999E-4</v>
      </c>
    </row>
    <row r="15" spans="1:18" x14ac:dyDescent="0.35">
      <c r="A15" t="s">
        <v>4</v>
      </c>
      <c r="B15" s="1">
        <v>0.1998771</v>
      </c>
      <c r="C15" s="1">
        <v>0.53091500000000003</v>
      </c>
      <c r="D15" s="1">
        <v>0.32174259999999999</v>
      </c>
      <c r="E15">
        <f t="shared" si="3"/>
        <v>0.32441346190929765</v>
      </c>
      <c r="F15">
        <f t="shared" si="4"/>
        <v>0.1674267920855857</v>
      </c>
      <c r="G15">
        <f t="shared" si="5"/>
        <v>9.6663903480168414E-2</v>
      </c>
      <c r="J15" s="2" t="s">
        <v>209</v>
      </c>
      <c r="K15" s="1" t="s">
        <v>22</v>
      </c>
      <c r="M15" s="2" t="s">
        <v>20</v>
      </c>
      <c r="N15" s="1">
        <v>0.6492</v>
      </c>
      <c r="O15" s="1" t="s">
        <v>277</v>
      </c>
      <c r="P15" s="1" t="s">
        <v>22</v>
      </c>
      <c r="Q15" s="1" t="s">
        <v>78</v>
      </c>
      <c r="R15" s="1" t="s">
        <v>145</v>
      </c>
    </row>
    <row r="16" spans="1:18" x14ac:dyDescent="0.35">
      <c r="A16" t="s">
        <v>5</v>
      </c>
      <c r="B16" s="1">
        <v>0.05</v>
      </c>
      <c r="C16" s="1">
        <v>0.06</v>
      </c>
      <c r="D16" s="1">
        <v>7.0000000000000007E-2</v>
      </c>
      <c r="E16">
        <f t="shared" si="3"/>
        <v>5.9439219527631301E-2</v>
      </c>
      <c r="F16">
        <f t="shared" si="4"/>
        <v>1.0000000000000056E-2</v>
      </c>
      <c r="G16">
        <f t="shared" si="5"/>
        <v>5.7735026918962901E-3</v>
      </c>
      <c r="J16" s="2" t="s">
        <v>210</v>
      </c>
      <c r="K16" s="1">
        <v>0.95689999999999997</v>
      </c>
      <c r="M16" s="2" t="s">
        <v>24</v>
      </c>
      <c r="N16" s="1">
        <v>0.94</v>
      </c>
      <c r="O16" s="1" t="s">
        <v>278</v>
      </c>
      <c r="P16" s="1" t="s">
        <v>22</v>
      </c>
      <c r="Q16" s="1" t="s">
        <v>78</v>
      </c>
      <c r="R16" s="1" t="s">
        <v>145</v>
      </c>
    </row>
    <row r="17" spans="1:18" x14ac:dyDescent="0.35">
      <c r="J17" s="1" t="s">
        <v>224</v>
      </c>
      <c r="K17" s="1" t="s">
        <v>275</v>
      </c>
    </row>
    <row r="18" spans="1:18" x14ac:dyDescent="0.35">
      <c r="J18" s="1"/>
      <c r="K18" s="1"/>
    </row>
    <row r="19" spans="1:18" x14ac:dyDescent="0.35">
      <c r="J19" s="2" t="s">
        <v>207</v>
      </c>
      <c r="K19" s="1"/>
    </row>
    <row r="20" spans="1:18" x14ac:dyDescent="0.35">
      <c r="A20" t="s">
        <v>31</v>
      </c>
      <c r="J20" s="2" t="s">
        <v>208</v>
      </c>
      <c r="K20" s="1">
        <v>55.43</v>
      </c>
    </row>
    <row r="21" spans="1:18" x14ac:dyDescent="0.35">
      <c r="A21" t="s">
        <v>2</v>
      </c>
      <c r="B21" s="1">
        <v>1</v>
      </c>
      <c r="C21" s="1">
        <v>1</v>
      </c>
      <c r="D21" s="1">
        <v>1</v>
      </c>
      <c r="E21">
        <f>GEOMEAN(B21:D21)</f>
        <v>1</v>
      </c>
      <c r="F21">
        <f>_xlfn.STDEV.S(B21:D21)</f>
        <v>0</v>
      </c>
      <c r="G21">
        <f>F21/SQRT(COUNT(B21:D21))</f>
        <v>0</v>
      </c>
      <c r="J21" s="2" t="s">
        <v>151</v>
      </c>
      <c r="K21" s="1" t="s">
        <v>145</v>
      </c>
      <c r="M21" s="2" t="s">
        <v>71</v>
      </c>
      <c r="N21" s="1" t="s">
        <v>12</v>
      </c>
      <c r="O21" s="1" t="s">
        <v>13</v>
      </c>
      <c r="P21" s="1" t="s">
        <v>14</v>
      </c>
      <c r="Q21" s="1" t="s">
        <v>15</v>
      </c>
      <c r="R21" s="1" t="s">
        <v>37</v>
      </c>
    </row>
    <row r="22" spans="1:18" x14ac:dyDescent="0.35">
      <c r="A22" t="s">
        <v>3</v>
      </c>
      <c r="B22" s="1">
        <v>2.116215</v>
      </c>
      <c r="C22" s="1">
        <v>2.2328100000000002</v>
      </c>
      <c r="D22" s="1">
        <v>2.4640819999999999</v>
      </c>
      <c r="E22">
        <f t="shared" ref="E22:E24" si="6">GEOMEAN(B22:D22)</f>
        <v>2.2664992049823196</v>
      </c>
      <c r="F22">
        <f t="shared" ref="F22:F24" si="7">_xlfn.STDEV.S(B22:D22)</f>
        <v>0.17705582062257458</v>
      </c>
      <c r="G22">
        <f t="shared" ref="G22:G24" si="8">F22/SQRT(COUNT(B22:D22))</f>
        <v>0.10222322569803353</v>
      </c>
      <c r="J22" s="2" t="s">
        <v>152</v>
      </c>
      <c r="K22" s="1" t="s">
        <v>78</v>
      </c>
      <c r="M22" s="2" t="s">
        <v>16</v>
      </c>
      <c r="N22" s="1">
        <v>-1.2709999999999999</v>
      </c>
      <c r="O22" s="1" t="s">
        <v>280</v>
      </c>
      <c r="P22" s="1" t="s">
        <v>22</v>
      </c>
      <c r="Q22" s="1" t="s">
        <v>78</v>
      </c>
      <c r="R22" s="1" t="s">
        <v>145</v>
      </c>
    </row>
    <row r="23" spans="1:18" x14ac:dyDescent="0.35">
      <c r="A23" t="s">
        <v>4</v>
      </c>
      <c r="B23" s="1">
        <v>1.889564</v>
      </c>
      <c r="C23" s="1">
        <v>2.1863480000000002</v>
      </c>
      <c r="D23" s="1">
        <v>1.9815199999999999</v>
      </c>
      <c r="E23">
        <f t="shared" si="6"/>
        <v>2.0153931832284036</v>
      </c>
      <c r="F23">
        <f t="shared" si="7"/>
        <v>0.15192715259623615</v>
      </c>
      <c r="G23">
        <f t="shared" si="8"/>
        <v>8.77151824486503E-2</v>
      </c>
      <c r="J23" s="2" t="s">
        <v>209</v>
      </c>
      <c r="K23" s="1" t="s">
        <v>22</v>
      </c>
      <c r="M23" s="2" t="s">
        <v>20</v>
      </c>
      <c r="N23" s="1">
        <v>-1.0189999999999999</v>
      </c>
      <c r="O23" s="1" t="s">
        <v>281</v>
      </c>
      <c r="P23" s="1" t="s">
        <v>22</v>
      </c>
      <c r="Q23" s="1" t="s">
        <v>78</v>
      </c>
      <c r="R23" s="1" t="s">
        <v>145</v>
      </c>
    </row>
    <row r="24" spans="1:18" x14ac:dyDescent="0.35">
      <c r="A24" t="s">
        <v>5</v>
      </c>
      <c r="B24" s="1">
        <v>1.083934</v>
      </c>
      <c r="C24" s="1">
        <v>1.3779539999999999</v>
      </c>
      <c r="D24" s="1">
        <v>1.0786070000000001</v>
      </c>
      <c r="E24">
        <f t="shared" si="6"/>
        <v>1.1722860522076111</v>
      </c>
      <c r="F24">
        <f t="shared" si="7"/>
        <v>0.17131100555130777</v>
      </c>
      <c r="G24">
        <f t="shared" si="8"/>
        <v>9.8906455170193017E-2</v>
      </c>
      <c r="J24" s="2" t="s">
        <v>210</v>
      </c>
      <c r="K24" s="1">
        <v>0.95409999999999995</v>
      </c>
      <c r="M24" s="2" t="s">
        <v>24</v>
      </c>
      <c r="N24" s="1">
        <v>-0.1802</v>
      </c>
      <c r="O24" s="1" t="s">
        <v>282</v>
      </c>
      <c r="P24" s="1" t="s">
        <v>18</v>
      </c>
      <c r="Q24" s="1" t="s">
        <v>19</v>
      </c>
      <c r="R24" s="1">
        <v>0.35149999999999998</v>
      </c>
    </row>
    <row r="25" spans="1:18" x14ac:dyDescent="0.35">
      <c r="J25" s="1" t="s">
        <v>224</v>
      </c>
      <c r="K25" s="1" t="s">
        <v>279</v>
      </c>
    </row>
    <row r="26" spans="1:18" x14ac:dyDescent="0.35">
      <c r="J26" s="1"/>
      <c r="K26" s="1"/>
    </row>
    <row r="27" spans="1:18" x14ac:dyDescent="0.35">
      <c r="J27" s="2" t="s">
        <v>207</v>
      </c>
      <c r="K27" s="1"/>
    </row>
    <row r="28" spans="1:18" x14ac:dyDescent="0.35">
      <c r="A28" t="s">
        <v>32</v>
      </c>
      <c r="J28" s="2" t="s">
        <v>208</v>
      </c>
      <c r="K28" s="1">
        <v>15.14</v>
      </c>
    </row>
    <row r="29" spans="1:18" x14ac:dyDescent="0.35">
      <c r="A29" t="s">
        <v>2</v>
      </c>
      <c r="B29" s="1">
        <v>1</v>
      </c>
      <c r="C29" s="1">
        <v>1</v>
      </c>
      <c r="D29" s="1">
        <v>1</v>
      </c>
      <c r="E29">
        <f>GEOMEAN(B29:D29)</f>
        <v>1</v>
      </c>
      <c r="F29">
        <f>_xlfn.STDEV.S(B29:D29)</f>
        <v>0</v>
      </c>
      <c r="G29">
        <f>F29/SQRT(COUNT(B29:D29))</f>
        <v>0</v>
      </c>
      <c r="J29" s="2" t="s">
        <v>151</v>
      </c>
      <c r="K29" s="1">
        <v>1.1999999999999999E-3</v>
      </c>
      <c r="M29" s="2" t="s">
        <v>71</v>
      </c>
      <c r="N29" s="1" t="s">
        <v>12</v>
      </c>
      <c r="O29" s="1" t="s">
        <v>13</v>
      </c>
      <c r="P29" s="1" t="s">
        <v>14</v>
      </c>
      <c r="Q29" s="1" t="s">
        <v>15</v>
      </c>
      <c r="R29" s="1" t="s">
        <v>37</v>
      </c>
    </row>
    <row r="30" spans="1:18" x14ac:dyDescent="0.35">
      <c r="A30" t="s">
        <v>3</v>
      </c>
      <c r="B30" s="1">
        <v>12.723409999999999</v>
      </c>
      <c r="C30" s="1">
        <v>9.1661660000000005</v>
      </c>
      <c r="D30" s="1">
        <v>5.4656830000000003</v>
      </c>
      <c r="E30">
        <f t="shared" ref="E30:E32" si="9">GEOMEAN(B30:D30)</f>
        <v>8.6062090932674966</v>
      </c>
      <c r="F30">
        <f t="shared" ref="F30:F32" si="10">_xlfn.STDEV.S(B30:D30)</f>
        <v>3.6290990735845678</v>
      </c>
      <c r="G30">
        <f t="shared" ref="G30:G32" si="11">F30/SQRT(COUNT(B30:D30))</f>
        <v>2.0952613270498719</v>
      </c>
      <c r="J30" s="2" t="s">
        <v>152</v>
      </c>
      <c r="K30" s="1" t="s">
        <v>44</v>
      </c>
      <c r="M30" s="2" t="s">
        <v>16</v>
      </c>
      <c r="N30" s="1">
        <v>-8.1180000000000003</v>
      </c>
      <c r="O30" s="1" t="s">
        <v>284</v>
      </c>
      <c r="P30" s="1" t="s">
        <v>18</v>
      </c>
      <c r="Q30" s="1" t="s">
        <v>19</v>
      </c>
      <c r="R30" s="1">
        <v>0.15160000000000001</v>
      </c>
    </row>
    <row r="31" spans="1:18" x14ac:dyDescent="0.35">
      <c r="A31" t="s">
        <v>4</v>
      </c>
      <c r="B31" s="1">
        <v>29.365259999999999</v>
      </c>
      <c r="C31" s="1">
        <v>21.5381</v>
      </c>
      <c r="D31" s="1">
        <v>18.204350000000002</v>
      </c>
      <c r="E31">
        <f t="shared" si="9"/>
        <v>22.580773026092743</v>
      </c>
      <c r="F31">
        <f t="shared" si="10"/>
        <v>5.7292267476539473</v>
      </c>
      <c r="G31">
        <f t="shared" si="11"/>
        <v>3.3077706050064108</v>
      </c>
      <c r="J31" s="2" t="s">
        <v>209</v>
      </c>
      <c r="K31" s="1" t="s">
        <v>22</v>
      </c>
      <c r="M31" s="2" t="s">
        <v>20</v>
      </c>
      <c r="N31" s="1">
        <v>-22.04</v>
      </c>
      <c r="O31" s="1" t="s">
        <v>285</v>
      </c>
      <c r="P31" s="1" t="s">
        <v>22</v>
      </c>
      <c r="Q31" s="1" t="s">
        <v>44</v>
      </c>
      <c r="R31" s="1">
        <v>1.1000000000000001E-3</v>
      </c>
    </row>
    <row r="32" spans="1:18" x14ac:dyDescent="0.35">
      <c r="A32" t="s">
        <v>5</v>
      </c>
      <c r="B32" s="1">
        <v>27.27824</v>
      </c>
      <c r="C32" s="1">
        <v>22.577069999999999</v>
      </c>
      <c r="D32" s="1">
        <v>14.58656</v>
      </c>
      <c r="E32">
        <f t="shared" si="9"/>
        <v>20.787979001237925</v>
      </c>
      <c r="F32">
        <f t="shared" si="10"/>
        <v>6.4164890536206149</v>
      </c>
      <c r="G32">
        <f t="shared" si="11"/>
        <v>3.7045616823601493</v>
      </c>
      <c r="J32" s="2" t="s">
        <v>210</v>
      </c>
      <c r="K32" s="1">
        <v>0.85029999999999994</v>
      </c>
      <c r="M32" s="2" t="s">
        <v>24</v>
      </c>
      <c r="N32" s="1">
        <v>-20.48</v>
      </c>
      <c r="O32" s="1" t="s">
        <v>286</v>
      </c>
      <c r="P32" s="1" t="s">
        <v>22</v>
      </c>
      <c r="Q32" s="1" t="s">
        <v>44</v>
      </c>
      <c r="R32" s="1">
        <v>1.6999999999999999E-3</v>
      </c>
    </row>
    <row r="33" spans="1:17" x14ac:dyDescent="0.35">
      <c r="J33" s="1" t="s">
        <v>224</v>
      </c>
      <c r="K33" s="1" t="s">
        <v>283</v>
      </c>
    </row>
    <row r="36" spans="1:17" x14ac:dyDescent="0.35">
      <c r="A36" t="s">
        <v>33</v>
      </c>
    </row>
    <row r="37" spans="1:17" x14ac:dyDescent="0.35">
      <c r="A37" t="s">
        <v>272</v>
      </c>
      <c r="B37" t="s">
        <v>3</v>
      </c>
      <c r="E37" t="s">
        <v>4</v>
      </c>
      <c r="H37" t="s">
        <v>5</v>
      </c>
      <c r="L37" s="2" t="s">
        <v>207</v>
      </c>
      <c r="M37" s="1"/>
    </row>
    <row r="38" spans="1:17" x14ac:dyDescent="0.35">
      <c r="B38" t="s">
        <v>6</v>
      </c>
      <c r="C38" t="s">
        <v>7</v>
      </c>
      <c r="D38" t="s">
        <v>8</v>
      </c>
      <c r="E38" t="s">
        <v>6</v>
      </c>
      <c r="F38" t="s">
        <v>7</v>
      </c>
      <c r="G38" t="s">
        <v>8</v>
      </c>
      <c r="H38" t="s">
        <v>6</v>
      </c>
      <c r="I38" t="s">
        <v>7</v>
      </c>
      <c r="J38" s="2" t="s">
        <v>8</v>
      </c>
      <c r="L38" s="2" t="s">
        <v>208</v>
      </c>
      <c r="M38" s="1">
        <v>11.97</v>
      </c>
    </row>
    <row r="39" spans="1:17" x14ac:dyDescent="0.35">
      <c r="A39" t="s">
        <v>95</v>
      </c>
      <c r="B39" s="1">
        <v>0.111</v>
      </c>
      <c r="C39">
        <v>0.10920000000000001</v>
      </c>
      <c r="D39">
        <v>0</v>
      </c>
      <c r="E39">
        <v>0.25147999999999998</v>
      </c>
      <c r="F39">
        <v>0</v>
      </c>
      <c r="G39">
        <v>5.1117999999999988</v>
      </c>
      <c r="H39">
        <v>0.19400000000000001</v>
      </c>
      <c r="I39">
        <v>3.0806100000000001</v>
      </c>
      <c r="J39">
        <v>0.85019999999999996</v>
      </c>
      <c r="L39" s="2" t="s">
        <v>151</v>
      </c>
      <c r="M39" s="1" t="s">
        <v>145</v>
      </c>
    </row>
    <row r="40" spans="1:17" x14ac:dyDescent="0.35">
      <c r="A40" t="s">
        <v>96</v>
      </c>
      <c r="B40" s="1">
        <v>0</v>
      </c>
      <c r="C40">
        <v>0.187</v>
      </c>
      <c r="D40">
        <v>0</v>
      </c>
      <c r="E40">
        <v>0.48769999999999997</v>
      </c>
      <c r="F40">
        <v>10.951180000000003</v>
      </c>
      <c r="G40">
        <v>3.4358</v>
      </c>
      <c r="H40">
        <v>0.32400000000000001</v>
      </c>
      <c r="I40">
        <v>4.2763</v>
      </c>
      <c r="J40">
        <v>1.9725000000000001</v>
      </c>
      <c r="L40" s="2" t="s">
        <v>152</v>
      </c>
      <c r="M40" s="1" t="s">
        <v>78</v>
      </c>
    </row>
    <row r="41" spans="1:17" x14ac:dyDescent="0.35">
      <c r="A41" t="s">
        <v>97</v>
      </c>
      <c r="B41" s="1">
        <v>0</v>
      </c>
      <c r="C41">
        <v>7.0199999999999999E-2</v>
      </c>
      <c r="D41">
        <v>0</v>
      </c>
      <c r="E41">
        <v>0.82712999999999992</v>
      </c>
      <c r="F41">
        <v>0.81140000000000012</v>
      </c>
      <c r="G41">
        <v>1.2826</v>
      </c>
      <c r="H41">
        <v>8.77E-2</v>
      </c>
      <c r="I41">
        <v>0</v>
      </c>
      <c r="J41">
        <v>0.218</v>
      </c>
      <c r="L41" s="2" t="s">
        <v>209</v>
      </c>
      <c r="M41" s="1" t="s">
        <v>22</v>
      </c>
    </row>
    <row r="42" spans="1:17" x14ac:dyDescent="0.35">
      <c r="A42" t="s">
        <v>100</v>
      </c>
      <c r="B42" s="1">
        <v>0</v>
      </c>
      <c r="C42">
        <v>1.0330000000000001</v>
      </c>
      <c r="D42">
        <v>0</v>
      </c>
      <c r="E42">
        <v>0</v>
      </c>
      <c r="F42">
        <v>36.540670000000006</v>
      </c>
      <c r="G42">
        <v>0.7296999999999999</v>
      </c>
      <c r="H42">
        <v>5.3409999999999999E-2</v>
      </c>
      <c r="I42">
        <v>0</v>
      </c>
      <c r="J42">
        <v>0.1794</v>
      </c>
      <c r="L42" s="2" t="s">
        <v>210</v>
      </c>
      <c r="M42" s="1">
        <v>0.31519999999999998</v>
      </c>
    </row>
    <row r="43" spans="1:17" x14ac:dyDescent="0.35">
      <c r="A43" t="s">
        <v>101</v>
      </c>
      <c r="B43" s="1">
        <v>0</v>
      </c>
      <c r="C43">
        <v>0.26100000000000001</v>
      </c>
      <c r="D43">
        <v>0</v>
      </c>
      <c r="E43">
        <v>1.4059999999999999</v>
      </c>
      <c r="F43">
        <v>15.239460000000003</v>
      </c>
      <c r="G43">
        <v>0.57279999999999998</v>
      </c>
      <c r="H43">
        <v>0.14899999999999999</v>
      </c>
      <c r="I43">
        <v>0.126</v>
      </c>
      <c r="J43">
        <v>2.1647000000000003</v>
      </c>
      <c r="L43" s="1" t="s">
        <v>224</v>
      </c>
      <c r="M43" s="1" t="s">
        <v>274</v>
      </c>
    </row>
    <row r="44" spans="1:17" x14ac:dyDescent="0.35">
      <c r="A44" t="s">
        <v>102</v>
      </c>
      <c r="B44" s="1">
        <v>0</v>
      </c>
      <c r="C44">
        <v>0.52670000000000006</v>
      </c>
      <c r="D44">
        <v>0</v>
      </c>
      <c r="E44">
        <v>3.0799099999999995</v>
      </c>
      <c r="F44">
        <v>25.601500000000001</v>
      </c>
      <c r="G44">
        <v>2.6832000000000003</v>
      </c>
      <c r="H44">
        <v>6.4799999999999996E-2</v>
      </c>
      <c r="I44">
        <v>2.4384999999999994</v>
      </c>
      <c r="J44">
        <v>0.1953</v>
      </c>
    </row>
    <row r="45" spans="1:17" x14ac:dyDescent="0.35">
      <c r="A45" t="s">
        <v>98</v>
      </c>
      <c r="B45" s="1">
        <v>0.38600000000000001</v>
      </c>
      <c r="C45">
        <v>0.22800000000000001</v>
      </c>
      <c r="D45">
        <v>0</v>
      </c>
      <c r="E45">
        <v>0.49909999999999999</v>
      </c>
      <c r="F45">
        <v>3.6033099999999996</v>
      </c>
      <c r="G45">
        <v>2.2867000000000002</v>
      </c>
      <c r="H45">
        <v>0.2631</v>
      </c>
      <c r="I45">
        <v>1.2309999999999999</v>
      </c>
      <c r="J45">
        <v>0.156</v>
      </c>
    </row>
    <row r="46" spans="1:17" x14ac:dyDescent="0.35">
      <c r="A46" t="s">
        <v>99</v>
      </c>
      <c r="B46" s="1">
        <v>0.38650000000000001</v>
      </c>
      <c r="C46">
        <v>0</v>
      </c>
      <c r="D46">
        <v>0</v>
      </c>
      <c r="E46">
        <v>1.2197199999999999</v>
      </c>
      <c r="F46">
        <v>0.93020000000000003</v>
      </c>
      <c r="G46">
        <v>0.4289</v>
      </c>
      <c r="H46">
        <v>0.29399999999999998</v>
      </c>
      <c r="I46">
        <v>0.47632000000000002</v>
      </c>
      <c r="J46">
        <v>0.56099999999999994</v>
      </c>
      <c r="L46" s="2" t="s">
        <v>11</v>
      </c>
      <c r="M46" s="1" t="s">
        <v>12</v>
      </c>
      <c r="N46" s="1" t="s">
        <v>13</v>
      </c>
      <c r="O46" s="1" t="s">
        <v>14</v>
      </c>
      <c r="P46" s="1" t="s">
        <v>15</v>
      </c>
      <c r="Q46" s="1" t="s">
        <v>37</v>
      </c>
    </row>
    <row r="47" spans="1:17" x14ac:dyDescent="0.35">
      <c r="A47" t="s">
        <v>103</v>
      </c>
      <c r="B47" s="1">
        <v>0.29409999999999997</v>
      </c>
      <c r="C47">
        <v>0</v>
      </c>
      <c r="D47">
        <v>0</v>
      </c>
      <c r="E47">
        <v>4.1249399999999996</v>
      </c>
      <c r="F47">
        <v>0</v>
      </c>
      <c r="G47">
        <v>2.7301000000000002</v>
      </c>
      <c r="H47">
        <v>4.5699999999999998E-2</v>
      </c>
      <c r="I47">
        <v>4.0407299999999999</v>
      </c>
      <c r="J47">
        <v>0</v>
      </c>
      <c r="L47" s="2" t="s">
        <v>38</v>
      </c>
      <c r="M47" s="1">
        <v>-3.7949999999999999</v>
      </c>
      <c r="N47" s="1" t="s">
        <v>39</v>
      </c>
      <c r="O47" s="1" t="s">
        <v>22</v>
      </c>
      <c r="P47" s="1" t="s">
        <v>26</v>
      </c>
      <c r="Q47" s="1">
        <v>1E-4</v>
      </c>
    </row>
    <row r="48" spans="1:17" x14ac:dyDescent="0.35">
      <c r="A48" t="s">
        <v>104</v>
      </c>
      <c r="B48" s="1">
        <v>0</v>
      </c>
      <c r="C48">
        <v>0</v>
      </c>
      <c r="D48">
        <v>0</v>
      </c>
      <c r="E48">
        <v>3.2781999999999996</v>
      </c>
      <c r="F48">
        <v>5.5376000000000003</v>
      </c>
      <c r="G48">
        <v>2.5937999999999999</v>
      </c>
      <c r="H48">
        <v>0.11799999999999999</v>
      </c>
      <c r="I48">
        <v>0.65162000000000009</v>
      </c>
      <c r="J48">
        <v>0</v>
      </c>
      <c r="L48" s="2" t="s">
        <v>40</v>
      </c>
      <c r="M48" s="1">
        <v>-1.411</v>
      </c>
      <c r="N48" s="1" t="s">
        <v>41</v>
      </c>
      <c r="O48" s="1" t="s">
        <v>18</v>
      </c>
      <c r="P48" s="1" t="s">
        <v>19</v>
      </c>
      <c r="Q48" s="1">
        <v>0.23250000000000001</v>
      </c>
    </row>
    <row r="49" spans="1:17" x14ac:dyDescent="0.35">
      <c r="A49" t="s">
        <v>105</v>
      </c>
      <c r="B49" s="1">
        <v>0</v>
      </c>
      <c r="C49">
        <v>0</v>
      </c>
      <c r="D49">
        <v>0</v>
      </c>
      <c r="E49">
        <v>2.7028999999999996</v>
      </c>
      <c r="F49">
        <v>18.720699999999997</v>
      </c>
      <c r="G49">
        <v>3.2369999999999988</v>
      </c>
      <c r="H49">
        <v>5.7200000000000001E-2</v>
      </c>
      <c r="I49">
        <v>0.73140000000000005</v>
      </c>
      <c r="J49">
        <v>0</v>
      </c>
      <c r="L49" s="2" t="s">
        <v>42</v>
      </c>
      <c r="M49" s="1">
        <v>2.3839999999999999</v>
      </c>
      <c r="N49" s="1" t="s">
        <v>43</v>
      </c>
      <c r="O49" s="1" t="s">
        <v>22</v>
      </c>
      <c r="P49" s="1" t="s">
        <v>44</v>
      </c>
      <c r="Q49" s="1">
        <v>3.3999999999999998E-3</v>
      </c>
    </row>
    <row r="50" spans="1:17" x14ac:dyDescent="0.35">
      <c r="A50" t="s">
        <v>106</v>
      </c>
      <c r="B50" s="1">
        <v>0</v>
      </c>
      <c r="C50">
        <v>0</v>
      </c>
      <c r="D50">
        <v>0</v>
      </c>
      <c r="E50">
        <v>0</v>
      </c>
      <c r="F50">
        <v>7.7504699999999973</v>
      </c>
      <c r="G50">
        <v>4.3662999999999998</v>
      </c>
      <c r="H50">
        <v>0.30879999999999996</v>
      </c>
      <c r="I50">
        <v>0.248</v>
      </c>
      <c r="J50">
        <v>0</v>
      </c>
    </row>
    <row r="51" spans="1:17" x14ac:dyDescent="0.35">
      <c r="A51" t="s">
        <v>107</v>
      </c>
      <c r="B51" s="1">
        <v>0</v>
      </c>
      <c r="C51">
        <v>0</v>
      </c>
      <c r="D51">
        <v>0</v>
      </c>
      <c r="E51">
        <v>1.5904699999999998</v>
      </c>
      <c r="F51">
        <v>7.8952999999999998</v>
      </c>
      <c r="G51">
        <v>6.2068000000000003</v>
      </c>
      <c r="H51">
        <v>0.55650999999999995</v>
      </c>
      <c r="I51">
        <v>4.8727099999999997</v>
      </c>
      <c r="J51">
        <v>0.98650000000000004</v>
      </c>
    </row>
    <row r="52" spans="1:17" x14ac:dyDescent="0.35">
      <c r="A52" t="s">
        <v>108</v>
      </c>
      <c r="B52" s="1">
        <v>1.09402</v>
      </c>
      <c r="C52">
        <v>0</v>
      </c>
      <c r="D52">
        <v>0</v>
      </c>
      <c r="E52">
        <v>0.11800000000000002</v>
      </c>
      <c r="F52">
        <v>1.8916000000000002</v>
      </c>
      <c r="G52">
        <v>0.56200000000000006</v>
      </c>
      <c r="H52">
        <v>0.27490000000000003</v>
      </c>
      <c r="I52">
        <v>0.34334000000000003</v>
      </c>
      <c r="J52">
        <v>7.4099999999999999E-2</v>
      </c>
    </row>
    <row r="53" spans="1:17" x14ac:dyDescent="0.35">
      <c r="A53" t="s">
        <v>109</v>
      </c>
      <c r="B53" s="1">
        <v>0.30640000000000001</v>
      </c>
      <c r="C53">
        <v>0</v>
      </c>
      <c r="D53">
        <v>0</v>
      </c>
      <c r="E53">
        <v>0.12959999999999999</v>
      </c>
      <c r="F53">
        <v>0</v>
      </c>
      <c r="G53">
        <v>10.975999999999999</v>
      </c>
      <c r="H53">
        <v>0.85329999999999995</v>
      </c>
      <c r="I53">
        <v>7.5489300000000004</v>
      </c>
      <c r="J53">
        <v>6.9540000000000006</v>
      </c>
    </row>
    <row r="54" spans="1:17" x14ac:dyDescent="0.35">
      <c r="A54" t="s">
        <v>110</v>
      </c>
      <c r="B54" s="1">
        <v>9.9400000000000002E-2</v>
      </c>
      <c r="C54">
        <v>0</v>
      </c>
      <c r="D54">
        <v>0</v>
      </c>
      <c r="E54">
        <v>0.35450000000000004</v>
      </c>
      <c r="F54">
        <v>0.27879999999999999</v>
      </c>
      <c r="G54">
        <v>22.235199999999999</v>
      </c>
      <c r="H54">
        <v>0</v>
      </c>
      <c r="I54">
        <v>1.3114100000000002</v>
      </c>
      <c r="J54">
        <v>1.9268000000000003</v>
      </c>
    </row>
    <row r="55" spans="1:17" x14ac:dyDescent="0.35">
      <c r="A55" t="s">
        <v>111</v>
      </c>
      <c r="B55" s="1">
        <v>0.1721</v>
      </c>
      <c r="C55">
        <v>0</v>
      </c>
      <c r="D55">
        <v>0</v>
      </c>
      <c r="E55">
        <v>7.6200000000000004E-2</v>
      </c>
      <c r="F55">
        <v>0</v>
      </c>
      <c r="G55">
        <v>5.8415999999999979</v>
      </c>
      <c r="H55">
        <v>0</v>
      </c>
      <c r="I55">
        <v>0</v>
      </c>
      <c r="J55">
        <v>3.7984</v>
      </c>
    </row>
    <row r="56" spans="1:17" x14ac:dyDescent="0.35">
      <c r="A56" t="s">
        <v>112</v>
      </c>
      <c r="B56" s="1">
        <v>1.859</v>
      </c>
      <c r="C56">
        <v>0</v>
      </c>
      <c r="D56">
        <v>0</v>
      </c>
      <c r="E56">
        <v>0.23250000000000001</v>
      </c>
      <c r="F56">
        <v>0</v>
      </c>
      <c r="G56">
        <v>9.8905999999999992</v>
      </c>
      <c r="H56">
        <v>0.47732000000000008</v>
      </c>
      <c r="I56">
        <v>0</v>
      </c>
      <c r="J56">
        <v>1.8097999999999999</v>
      </c>
    </row>
    <row r="57" spans="1:17" x14ac:dyDescent="0.35">
      <c r="A57" t="s">
        <v>113</v>
      </c>
      <c r="B57" s="1">
        <v>0</v>
      </c>
      <c r="C57">
        <v>0</v>
      </c>
      <c r="D57">
        <v>0</v>
      </c>
      <c r="E57">
        <v>1.3237999999999999</v>
      </c>
      <c r="F57">
        <v>0</v>
      </c>
      <c r="G57">
        <v>19.080299999999983</v>
      </c>
      <c r="H57">
        <v>8.3900000000000002E-2</v>
      </c>
      <c r="I57">
        <v>3.3962699999999999</v>
      </c>
      <c r="J57">
        <v>2.4803999999999999</v>
      </c>
    </row>
    <row r="58" spans="1:17" x14ac:dyDescent="0.35">
      <c r="A58" t="s">
        <v>114</v>
      </c>
      <c r="B58" s="1">
        <v>0</v>
      </c>
      <c r="C58">
        <v>0</v>
      </c>
      <c r="D58">
        <v>0</v>
      </c>
      <c r="E58">
        <v>9.5299999999999996E-2</v>
      </c>
      <c r="F58">
        <v>0</v>
      </c>
      <c r="G58">
        <v>0</v>
      </c>
      <c r="H58">
        <v>4.4978600000000002</v>
      </c>
      <c r="I58">
        <v>2.3645000000000005</v>
      </c>
      <c r="J58">
        <v>0</v>
      </c>
    </row>
    <row r="59" spans="1:17" x14ac:dyDescent="0.35">
      <c r="A59" t="s">
        <v>115</v>
      </c>
      <c r="B59" s="1">
        <v>9.9400000000000002E-2</v>
      </c>
      <c r="E59">
        <v>0.25159999999999999</v>
      </c>
      <c r="F59">
        <v>0</v>
      </c>
      <c r="G59">
        <v>0</v>
      </c>
      <c r="H59">
        <v>0.76719999999999988</v>
      </c>
      <c r="I59">
        <v>3.0029400000000002</v>
      </c>
      <c r="J59">
        <v>0</v>
      </c>
    </row>
    <row r="60" spans="1:17" x14ac:dyDescent="0.35">
      <c r="A60" t="s">
        <v>116</v>
      </c>
      <c r="B60" s="1">
        <v>6.5000000000000002E-2</v>
      </c>
      <c r="E60">
        <v>0.98769999999999991</v>
      </c>
      <c r="F60">
        <v>0</v>
      </c>
      <c r="G60">
        <v>0</v>
      </c>
      <c r="H60">
        <v>1.262</v>
      </c>
      <c r="I60">
        <v>4.6499000000000006</v>
      </c>
      <c r="J60">
        <v>0</v>
      </c>
    </row>
    <row r="61" spans="1:17" x14ac:dyDescent="0.35">
      <c r="A61" t="s">
        <v>117</v>
      </c>
      <c r="B61" s="1">
        <v>0</v>
      </c>
      <c r="E61">
        <v>0</v>
      </c>
      <c r="F61">
        <v>1.1017999999999999</v>
      </c>
      <c r="G61">
        <v>0</v>
      </c>
      <c r="H61">
        <v>4.0562299999999993</v>
      </c>
      <c r="I61">
        <v>9.6693999999999996</v>
      </c>
      <c r="J61">
        <v>0</v>
      </c>
    </row>
    <row r="62" spans="1:17" x14ac:dyDescent="0.35">
      <c r="A62" t="s">
        <v>118</v>
      </c>
      <c r="B62" s="1">
        <v>0</v>
      </c>
      <c r="E62">
        <v>0</v>
      </c>
      <c r="F62">
        <v>0.29322000000000004</v>
      </c>
      <c r="G62">
        <v>0</v>
      </c>
      <c r="H62">
        <v>3.1378999999999992</v>
      </c>
      <c r="I62">
        <v>0</v>
      </c>
      <c r="J62">
        <v>0</v>
      </c>
    </row>
    <row r="63" spans="1:17" x14ac:dyDescent="0.35">
      <c r="A63" t="s">
        <v>119</v>
      </c>
      <c r="B63" s="1">
        <v>0</v>
      </c>
      <c r="E63">
        <v>3.3742799999999993</v>
      </c>
      <c r="F63">
        <v>0.32741000000000003</v>
      </c>
      <c r="G63">
        <v>0</v>
      </c>
      <c r="H63">
        <v>0.27440000000000003</v>
      </c>
      <c r="I63">
        <v>0</v>
      </c>
      <c r="J63">
        <v>0</v>
      </c>
    </row>
    <row r="64" spans="1:17" x14ac:dyDescent="0.35">
      <c r="A64" t="s">
        <v>120</v>
      </c>
      <c r="B64" s="1">
        <v>0</v>
      </c>
      <c r="E64">
        <v>0.28990000000000005</v>
      </c>
      <c r="F64">
        <v>0.126</v>
      </c>
    </row>
    <row r="65" spans="1:13" x14ac:dyDescent="0.35">
      <c r="A65" t="s">
        <v>121</v>
      </c>
      <c r="B65" s="1">
        <v>0</v>
      </c>
      <c r="E65">
        <v>1.7160600000000001</v>
      </c>
      <c r="F65">
        <v>1.6589999999999998</v>
      </c>
    </row>
    <row r="66" spans="1:13" x14ac:dyDescent="0.35">
      <c r="A66" t="s">
        <v>122</v>
      </c>
      <c r="B66" s="1">
        <v>0</v>
      </c>
      <c r="E66">
        <v>8.3900000000000002E-2</v>
      </c>
      <c r="F66">
        <v>0</v>
      </c>
    </row>
    <row r="67" spans="1:13" x14ac:dyDescent="0.35">
      <c r="A67" t="s">
        <v>123</v>
      </c>
      <c r="B67" s="1">
        <v>0</v>
      </c>
      <c r="E67">
        <v>0.31290000000000001</v>
      </c>
      <c r="F67">
        <v>5.7200000000000001E-2</v>
      </c>
    </row>
    <row r="68" spans="1:13" x14ac:dyDescent="0.35">
      <c r="A68" t="s">
        <v>124</v>
      </c>
      <c r="B68" s="1">
        <v>0</v>
      </c>
      <c r="E68">
        <v>0</v>
      </c>
      <c r="F68">
        <v>0</v>
      </c>
    </row>
    <row r="70" spans="1:13" x14ac:dyDescent="0.35">
      <c r="B70" t="s">
        <v>6</v>
      </c>
      <c r="D70" t="s">
        <v>7</v>
      </c>
      <c r="F70" t="s">
        <v>8</v>
      </c>
    </row>
    <row r="71" spans="1:13" x14ac:dyDescent="0.35">
      <c r="A71" t="s">
        <v>34</v>
      </c>
      <c r="B71" t="s">
        <v>46</v>
      </c>
      <c r="C71" t="s">
        <v>45</v>
      </c>
      <c r="D71" t="s">
        <v>46</v>
      </c>
      <c r="E71" t="s">
        <v>45</v>
      </c>
      <c r="F71" t="s">
        <v>46</v>
      </c>
      <c r="G71" t="s">
        <v>45</v>
      </c>
      <c r="H71" t="s">
        <v>28</v>
      </c>
      <c r="I71" t="s">
        <v>10</v>
      </c>
    </row>
    <row r="72" spans="1:13" x14ac:dyDescent="0.35">
      <c r="A72" t="s">
        <v>3</v>
      </c>
      <c r="B72">
        <v>30</v>
      </c>
      <c r="C72">
        <v>0.25788113021724401</v>
      </c>
      <c r="D72">
        <v>20</v>
      </c>
      <c r="E72">
        <v>0.24040783732077867</v>
      </c>
      <c r="F72">
        <v>20</v>
      </c>
      <c r="G72">
        <v>0</v>
      </c>
      <c r="H72">
        <f>_xlfn.STDEV.S(B39:D68)</f>
        <v>0.293777974962389</v>
      </c>
      <c r="I72">
        <f>H72/SQRT(COUNT(B39:D68))</f>
        <v>3.511318404673705E-2</v>
      </c>
    </row>
    <row r="73" spans="1:13" x14ac:dyDescent="0.35">
      <c r="A73" t="s">
        <v>4</v>
      </c>
      <c r="B73">
        <v>30</v>
      </c>
      <c r="C73">
        <v>0.76863819066922878</v>
      </c>
      <c r="D73">
        <v>30</v>
      </c>
      <c r="E73">
        <v>1.3808231062169933</v>
      </c>
      <c r="F73">
        <v>25</v>
      </c>
      <c r="G73">
        <v>3.1116630805233503</v>
      </c>
      <c r="H73">
        <f>_xlfn.STDEV.S(E39:G68)</f>
        <v>6.2789112177866002</v>
      </c>
      <c r="I73">
        <f>H73/SQRT(COUNT(E39:G68))</f>
        <v>0.68104354253857158</v>
      </c>
    </row>
    <row r="74" spans="1:13" x14ac:dyDescent="0.35">
      <c r="A74" t="s">
        <v>5</v>
      </c>
      <c r="B74">
        <v>25</v>
      </c>
      <c r="C74">
        <v>0.30913068306593111</v>
      </c>
      <c r="D74">
        <v>25</v>
      </c>
      <c r="E74">
        <v>0.80757513624891708</v>
      </c>
      <c r="F74">
        <v>25</v>
      </c>
      <c r="G74">
        <v>1.53940364685707</v>
      </c>
      <c r="H74">
        <f>_xlfn.STDEV.S(H39:J67)</f>
        <v>1.9744399496640663</v>
      </c>
      <c r="I74">
        <f>H74/SQRT(COUNT(H39:J63))</f>
        <v>0.22798868728745994</v>
      </c>
    </row>
    <row r="76" spans="1:13" x14ac:dyDescent="0.35">
      <c r="A76" t="s">
        <v>35</v>
      </c>
    </row>
    <row r="77" spans="1:13" x14ac:dyDescent="0.35">
      <c r="A77" t="s">
        <v>36</v>
      </c>
      <c r="B77" t="s">
        <v>3</v>
      </c>
      <c r="E77" t="s">
        <v>4</v>
      </c>
      <c r="H77" t="s">
        <v>5</v>
      </c>
      <c r="L77" s="2" t="s">
        <v>207</v>
      </c>
      <c r="M77" s="1"/>
    </row>
    <row r="78" spans="1:13" x14ac:dyDescent="0.35">
      <c r="B78" t="s">
        <v>6</v>
      </c>
      <c r="C78" t="s">
        <v>7</v>
      </c>
      <c r="D78" t="s">
        <v>8</v>
      </c>
      <c r="E78" t="s">
        <v>6</v>
      </c>
      <c r="F78" t="s">
        <v>7</v>
      </c>
      <c r="G78" t="s">
        <v>8</v>
      </c>
      <c r="H78" t="s">
        <v>6</v>
      </c>
      <c r="I78" t="s">
        <v>7</v>
      </c>
      <c r="J78" s="2" t="s">
        <v>8</v>
      </c>
      <c r="L78" s="2" t="s">
        <v>208</v>
      </c>
      <c r="M78" s="1">
        <v>3.94</v>
      </c>
    </row>
    <row r="79" spans="1:13" x14ac:dyDescent="0.35">
      <c r="B79" s="1">
        <v>0.39</v>
      </c>
      <c r="C79" s="1">
        <v>0.308</v>
      </c>
      <c r="D79" s="1"/>
      <c r="E79" s="1">
        <v>2.5</v>
      </c>
      <c r="F79" s="1">
        <v>2.1800000000000002</v>
      </c>
      <c r="G79" s="1">
        <v>2.76</v>
      </c>
      <c r="H79" s="1">
        <v>0.253</v>
      </c>
      <c r="I79" s="1">
        <v>0.51900000000000002</v>
      </c>
      <c r="J79" s="1">
        <v>0.97899999999999998</v>
      </c>
      <c r="L79" s="2" t="s">
        <v>151</v>
      </c>
      <c r="M79" s="1">
        <v>2.06E-2</v>
      </c>
    </row>
    <row r="80" spans="1:13" x14ac:dyDescent="0.35">
      <c r="B80" s="1">
        <v>0.378</v>
      </c>
      <c r="C80" s="1">
        <v>0.125</v>
      </c>
      <c r="D80" s="1"/>
      <c r="E80" s="1">
        <v>2.0699999999999998</v>
      </c>
      <c r="F80" s="1">
        <v>1.89</v>
      </c>
      <c r="G80" s="1">
        <v>2.04</v>
      </c>
      <c r="H80" s="1">
        <v>0.23400000000000001</v>
      </c>
      <c r="I80" s="1">
        <v>0.42899999999999999</v>
      </c>
      <c r="J80" s="1">
        <v>0.67500000000000004</v>
      </c>
      <c r="L80" s="2" t="s">
        <v>152</v>
      </c>
      <c r="M80" s="1" t="s">
        <v>23</v>
      </c>
    </row>
    <row r="81" spans="2:17" x14ac:dyDescent="0.35">
      <c r="B81" s="1">
        <v>0.26100000000000001</v>
      </c>
      <c r="C81" s="1">
        <v>0.121</v>
      </c>
      <c r="D81" s="1"/>
      <c r="E81" s="1">
        <v>1.1399999999999999</v>
      </c>
      <c r="F81" s="1">
        <v>1.44</v>
      </c>
      <c r="G81" s="1">
        <v>1.47</v>
      </c>
      <c r="H81" s="1">
        <v>0.19900000000000001</v>
      </c>
      <c r="I81" s="1">
        <v>0.33500000000000002</v>
      </c>
      <c r="J81" s="1">
        <v>0.64700000000000002</v>
      </c>
      <c r="L81" s="2" t="s">
        <v>209</v>
      </c>
      <c r="M81" s="1" t="s">
        <v>22</v>
      </c>
    </row>
    <row r="82" spans="2:17" x14ac:dyDescent="0.35">
      <c r="B82" s="1">
        <v>0.19500000000000001</v>
      </c>
      <c r="C82" s="1">
        <v>0.10100000000000001</v>
      </c>
      <c r="D82" s="1"/>
      <c r="E82" s="1">
        <v>0.97499999999999998</v>
      </c>
      <c r="F82" s="1">
        <v>0.91600000000000004</v>
      </c>
      <c r="G82" s="1">
        <v>0.95899999999999996</v>
      </c>
      <c r="H82" s="1">
        <v>0.191</v>
      </c>
      <c r="I82" s="1">
        <v>0.308</v>
      </c>
      <c r="J82" s="1">
        <v>0.628</v>
      </c>
      <c r="L82" s="2" t="s">
        <v>210</v>
      </c>
      <c r="M82" s="1">
        <v>2.92E-2</v>
      </c>
    </row>
    <row r="83" spans="2:17" x14ac:dyDescent="0.35">
      <c r="B83" s="1">
        <v>0.152</v>
      </c>
      <c r="C83" s="1">
        <v>8.1900000000000001E-2</v>
      </c>
      <c r="D83" s="1"/>
      <c r="E83" s="1">
        <v>0.78400000000000003</v>
      </c>
      <c r="F83" s="1">
        <v>0.89300000000000002</v>
      </c>
      <c r="G83" s="1">
        <v>0.73699999999999999</v>
      </c>
      <c r="H83" s="1">
        <v>0.17899999999999999</v>
      </c>
      <c r="I83" s="1">
        <v>0.253</v>
      </c>
      <c r="J83" s="1">
        <v>0.61599999999999999</v>
      </c>
      <c r="L83" s="1" t="s">
        <v>224</v>
      </c>
      <c r="M83" s="1" t="s">
        <v>273</v>
      </c>
    </row>
    <row r="84" spans="2:17" x14ac:dyDescent="0.35">
      <c r="B84" s="1">
        <v>0.129</v>
      </c>
      <c r="C84" s="1">
        <v>7.4099999999999999E-2</v>
      </c>
      <c r="D84" s="1"/>
      <c r="E84" s="1">
        <v>0.69399999999999995</v>
      </c>
      <c r="F84" s="1">
        <v>0.81899999999999995</v>
      </c>
      <c r="G84" s="1">
        <v>0.70199999999999996</v>
      </c>
      <c r="H84" s="1">
        <v>0.16400000000000001</v>
      </c>
      <c r="I84" s="1">
        <v>0.23799999999999999</v>
      </c>
      <c r="J84" s="1">
        <v>0.59299999999999997</v>
      </c>
    </row>
    <row r="85" spans="2:17" x14ac:dyDescent="0.35">
      <c r="B85" s="1">
        <v>0.125</v>
      </c>
      <c r="C85" s="1">
        <v>5.8500000000000003E-2</v>
      </c>
      <c r="D85" s="1"/>
      <c r="E85" s="1">
        <v>0.67500000000000004</v>
      </c>
      <c r="F85" s="1">
        <v>0.75600000000000001</v>
      </c>
      <c r="G85" s="1">
        <v>0.66700000000000004</v>
      </c>
      <c r="H85" s="1">
        <v>0.156</v>
      </c>
      <c r="I85" s="1">
        <v>0.22600000000000001</v>
      </c>
      <c r="J85" s="1">
        <v>0.58899999999999997</v>
      </c>
    </row>
    <row r="86" spans="2:17" x14ac:dyDescent="0.35">
      <c r="B86" s="1">
        <v>0.109</v>
      </c>
      <c r="C86" s="1">
        <v>5.0700000000000002E-2</v>
      </c>
      <c r="D86" s="1"/>
      <c r="E86" s="1">
        <v>0.50700000000000001</v>
      </c>
      <c r="F86" s="1">
        <v>0.68200000000000005</v>
      </c>
      <c r="G86" s="1">
        <v>0.65100000000000002</v>
      </c>
      <c r="H86" s="1">
        <v>0.156</v>
      </c>
      <c r="I86" s="1">
        <v>0.20300000000000001</v>
      </c>
      <c r="J86" s="1">
        <v>0.58899999999999997</v>
      </c>
      <c r="L86" s="2" t="s">
        <v>11</v>
      </c>
      <c r="M86" s="1" t="s">
        <v>12</v>
      </c>
      <c r="N86" s="1" t="s">
        <v>13</v>
      </c>
      <c r="O86" s="1" t="s">
        <v>14</v>
      </c>
      <c r="P86" s="1" t="s">
        <v>15</v>
      </c>
      <c r="Q86" s="1" t="s">
        <v>37</v>
      </c>
    </row>
    <row r="87" spans="2:17" x14ac:dyDescent="0.35">
      <c r="B87" s="1">
        <v>0.10100000000000001</v>
      </c>
      <c r="C87" s="1">
        <v>5.0700000000000002E-2</v>
      </c>
      <c r="D87" s="1"/>
      <c r="E87" s="1">
        <v>0.503</v>
      </c>
      <c r="F87" s="1">
        <v>0.58899999999999997</v>
      </c>
      <c r="G87" s="1">
        <v>0.61199999999999999</v>
      </c>
      <c r="H87" s="1">
        <v>0.152</v>
      </c>
      <c r="I87" s="1">
        <v>0.156</v>
      </c>
      <c r="J87" s="1">
        <v>0.55400000000000005</v>
      </c>
      <c r="L87" s="2" t="s">
        <v>38</v>
      </c>
      <c r="M87" s="1">
        <v>-0.12690000000000001</v>
      </c>
      <c r="N87" s="1" t="s">
        <v>47</v>
      </c>
      <c r="O87" s="1" t="s">
        <v>22</v>
      </c>
      <c r="P87" s="1" t="s">
        <v>23</v>
      </c>
      <c r="Q87" s="1">
        <v>3.9800000000000002E-2</v>
      </c>
    </row>
    <row r="88" spans="2:17" x14ac:dyDescent="0.35">
      <c r="B88" s="1">
        <v>9.3600000000000003E-2</v>
      </c>
      <c r="C88" s="1">
        <v>4.2900000000000001E-2</v>
      </c>
      <c r="D88" s="1"/>
      <c r="E88" s="1">
        <v>0.48</v>
      </c>
      <c r="F88" s="1">
        <v>0.56899999999999995</v>
      </c>
      <c r="G88" s="1">
        <v>0.60099999999999998</v>
      </c>
      <c r="H88" s="1">
        <v>0.129</v>
      </c>
      <c r="I88" s="1">
        <v>0.129</v>
      </c>
      <c r="J88" s="1">
        <v>0.55400000000000005</v>
      </c>
      <c r="L88" s="2" t="s">
        <v>40</v>
      </c>
      <c r="M88" s="1">
        <v>-5.953E-2</v>
      </c>
      <c r="N88" s="1" t="s">
        <v>48</v>
      </c>
      <c r="O88" s="1" t="s">
        <v>18</v>
      </c>
      <c r="P88" s="1" t="s">
        <v>19</v>
      </c>
      <c r="Q88" s="1">
        <v>0.56320000000000003</v>
      </c>
    </row>
    <row r="89" spans="2:17" x14ac:dyDescent="0.35">
      <c r="B89" s="1">
        <v>7.7100000000000002E-2</v>
      </c>
      <c r="C89" s="1">
        <v>3.9E-2</v>
      </c>
      <c r="D89" s="1"/>
      <c r="E89" s="1">
        <v>0.47199999999999998</v>
      </c>
      <c r="F89" s="1">
        <v>0.53400000000000003</v>
      </c>
      <c r="G89" s="1">
        <v>0.57699999999999996</v>
      </c>
      <c r="H89" s="1">
        <v>0.11700000000000001</v>
      </c>
      <c r="I89" s="1">
        <v>0.125</v>
      </c>
      <c r="J89" s="1">
        <v>0.55400000000000005</v>
      </c>
      <c r="L89" s="2" t="s">
        <v>42</v>
      </c>
      <c r="M89" s="1">
        <v>6.7409999999999998E-2</v>
      </c>
      <c r="N89" s="1" t="s">
        <v>49</v>
      </c>
      <c r="O89" s="1" t="s">
        <v>18</v>
      </c>
      <c r="P89" s="1" t="s">
        <v>19</v>
      </c>
      <c r="Q89" s="1">
        <v>0.17230000000000001</v>
      </c>
    </row>
    <row r="90" spans="2:17" x14ac:dyDescent="0.35">
      <c r="B90" s="1">
        <v>6.6299999999999998E-2</v>
      </c>
      <c r="C90" s="1">
        <v>3.8999999999999998E-3</v>
      </c>
      <c r="D90" s="1"/>
      <c r="E90" s="1">
        <v>0.46800000000000003</v>
      </c>
      <c r="F90" s="1">
        <v>0.499</v>
      </c>
      <c r="G90" s="1">
        <v>0.57299999999999995</v>
      </c>
      <c r="H90" s="1">
        <v>0.113</v>
      </c>
      <c r="I90" s="1">
        <v>8.9700000000000002E-2</v>
      </c>
      <c r="J90" s="1">
        <v>0.54200000000000004</v>
      </c>
    </row>
    <row r="91" spans="2:17" x14ac:dyDescent="0.35">
      <c r="B91" s="1">
        <v>6.3700000000000007E-2</v>
      </c>
      <c r="C91" s="1">
        <v>3.8999999999999998E-3</v>
      </c>
      <c r="D91" s="1"/>
      <c r="E91" s="1">
        <v>0.46400000000000002</v>
      </c>
      <c r="F91" s="1">
        <v>0.47599999999999998</v>
      </c>
      <c r="G91" s="1">
        <v>0.56899999999999995</v>
      </c>
      <c r="H91" s="1">
        <v>0.109</v>
      </c>
      <c r="I91" s="1">
        <v>4.6800000000000001E-2</v>
      </c>
      <c r="J91" s="1">
        <v>0.42499999999999999</v>
      </c>
    </row>
    <row r="92" spans="2:17" x14ac:dyDescent="0.35">
      <c r="B92" s="1">
        <v>5.7000000000000002E-2</v>
      </c>
      <c r="C92" s="1"/>
      <c r="D92" s="1"/>
      <c r="E92" s="1">
        <v>0.433</v>
      </c>
      <c r="F92" s="1">
        <v>0.47599999999999998</v>
      </c>
      <c r="G92" s="1">
        <v>0.56499999999999995</v>
      </c>
      <c r="H92" s="1">
        <v>0.109</v>
      </c>
      <c r="I92" s="1">
        <v>1.5599999999999999E-2</v>
      </c>
      <c r="J92" s="1">
        <v>0.37</v>
      </c>
    </row>
    <row r="93" spans="2:17" x14ac:dyDescent="0.35">
      <c r="B93" s="1">
        <v>3.9E-2</v>
      </c>
      <c r="C93" s="1"/>
      <c r="D93" s="1"/>
      <c r="E93" s="1">
        <v>0.433</v>
      </c>
      <c r="F93" s="1">
        <v>0.45600000000000002</v>
      </c>
      <c r="G93" s="1">
        <v>0.53800000000000003</v>
      </c>
      <c r="H93" s="1">
        <v>0.105</v>
      </c>
      <c r="I93" s="1">
        <v>3.8999999999999998E-3</v>
      </c>
      <c r="J93" s="1">
        <v>0.35499999999999998</v>
      </c>
    </row>
    <row r="94" spans="2:17" x14ac:dyDescent="0.35">
      <c r="B94" s="1">
        <v>3.5099999999999999E-2</v>
      </c>
      <c r="C94" s="1"/>
      <c r="D94" s="1"/>
      <c r="E94" s="1">
        <v>0.42899999999999999</v>
      </c>
      <c r="F94" s="1">
        <v>0.44800000000000001</v>
      </c>
      <c r="G94" s="1">
        <v>0.53400000000000003</v>
      </c>
      <c r="H94" s="1">
        <v>9.3600000000000003E-2</v>
      </c>
      <c r="I94" s="1"/>
      <c r="J94" s="1">
        <v>0.312</v>
      </c>
    </row>
    <row r="95" spans="2:17" x14ac:dyDescent="0.35">
      <c r="B95" s="1">
        <v>3.1199999999999999E-2</v>
      </c>
      <c r="C95" s="1"/>
      <c r="D95" s="1"/>
      <c r="E95" s="1">
        <v>0.40200000000000002</v>
      </c>
      <c r="F95" s="1">
        <v>0.441</v>
      </c>
      <c r="G95" s="1">
        <v>0.51900000000000002</v>
      </c>
      <c r="H95" s="1">
        <v>8.9700000000000002E-2</v>
      </c>
      <c r="I95" s="1"/>
      <c r="J95" s="1">
        <v>0.30399999999999999</v>
      </c>
    </row>
    <row r="96" spans="2:17" x14ac:dyDescent="0.35">
      <c r="B96" s="1">
        <v>2.01E-2</v>
      </c>
      <c r="C96" s="1"/>
      <c r="D96" s="1"/>
      <c r="E96" s="1">
        <v>0.39</v>
      </c>
      <c r="F96" s="1">
        <v>0.433</v>
      </c>
      <c r="G96" s="1">
        <v>0.50700000000000001</v>
      </c>
      <c r="H96" s="1">
        <v>8.9700000000000002E-2</v>
      </c>
      <c r="I96" s="1"/>
      <c r="J96" s="1">
        <v>0.28899999999999998</v>
      </c>
    </row>
    <row r="97" spans="2:10" x14ac:dyDescent="0.35">
      <c r="B97" s="1">
        <v>1.95E-2</v>
      </c>
      <c r="C97" s="1"/>
      <c r="D97" s="1"/>
      <c r="E97" s="1">
        <v>0.38200000000000001</v>
      </c>
      <c r="F97" s="1">
        <v>0.42899999999999999</v>
      </c>
      <c r="G97" s="1">
        <v>0.50700000000000001</v>
      </c>
      <c r="H97" s="1">
        <v>7.8E-2</v>
      </c>
      <c r="I97" s="1"/>
      <c r="J97" s="1">
        <v>0.26500000000000001</v>
      </c>
    </row>
    <row r="98" spans="2:10" x14ac:dyDescent="0.35">
      <c r="B98" s="1">
        <v>1.5599999999999999E-2</v>
      </c>
      <c r="C98" s="1"/>
      <c r="D98" s="1"/>
      <c r="E98" s="1">
        <v>0.378</v>
      </c>
      <c r="F98" s="1">
        <v>0.41299999999999998</v>
      </c>
      <c r="G98" s="1">
        <v>0.499</v>
      </c>
      <c r="H98" s="1">
        <v>7.0199999999999999E-2</v>
      </c>
      <c r="I98" s="1"/>
      <c r="J98" s="1">
        <v>0.253</v>
      </c>
    </row>
    <row r="99" spans="2:10" x14ac:dyDescent="0.35">
      <c r="B99" s="1">
        <v>1.5599999999999999E-2</v>
      </c>
      <c r="C99" s="1"/>
      <c r="D99" s="1"/>
      <c r="E99" s="1">
        <v>0.36299999999999999</v>
      </c>
      <c r="F99" s="1">
        <v>0.39400000000000002</v>
      </c>
      <c r="G99" s="1">
        <v>0.48</v>
      </c>
      <c r="H99" s="1">
        <v>6.6299999999999998E-2</v>
      </c>
      <c r="I99" s="1"/>
      <c r="J99" s="1">
        <v>0.25</v>
      </c>
    </row>
    <row r="100" spans="2:10" x14ac:dyDescent="0.35">
      <c r="B100" s="1">
        <v>1.17E-2</v>
      </c>
      <c r="C100" s="1"/>
      <c r="D100" s="1"/>
      <c r="E100" s="1">
        <v>0.35899999999999999</v>
      </c>
      <c r="F100" s="1">
        <v>0.39400000000000002</v>
      </c>
      <c r="G100" s="1">
        <v>0.47199999999999998</v>
      </c>
      <c r="H100" s="1">
        <v>5.8500000000000003E-2</v>
      </c>
      <c r="I100" s="1"/>
      <c r="J100" s="1">
        <v>0.23400000000000001</v>
      </c>
    </row>
    <row r="101" spans="2:10" x14ac:dyDescent="0.35">
      <c r="B101" s="1">
        <v>1.01E-2</v>
      </c>
      <c r="C101" s="1"/>
      <c r="D101" s="1"/>
      <c r="E101" s="1">
        <v>0.35099999999999998</v>
      </c>
      <c r="F101" s="1">
        <v>0.39</v>
      </c>
      <c r="G101" s="1">
        <v>0.437</v>
      </c>
      <c r="H101" s="1">
        <v>5.8500000000000003E-2</v>
      </c>
      <c r="I101" s="1"/>
      <c r="J101" s="1">
        <v>0.23</v>
      </c>
    </row>
    <row r="102" spans="2:10" x14ac:dyDescent="0.35">
      <c r="B102" s="1">
        <v>7.7999999999999996E-3</v>
      </c>
      <c r="C102" s="1"/>
      <c r="D102" s="1"/>
      <c r="E102" s="1">
        <v>0.35099999999999998</v>
      </c>
      <c r="F102" s="1">
        <v>0.38600000000000001</v>
      </c>
      <c r="G102" s="1">
        <v>0.433</v>
      </c>
      <c r="H102" s="1">
        <v>5.4600000000000003E-2</v>
      </c>
      <c r="I102" s="1"/>
      <c r="J102" s="1">
        <v>0.191</v>
      </c>
    </row>
    <row r="103" spans="2:10" x14ac:dyDescent="0.35">
      <c r="B103" s="1">
        <v>3.8999999999999998E-3</v>
      </c>
      <c r="C103" s="1"/>
      <c r="D103" s="1"/>
      <c r="E103" s="1">
        <v>0.34300000000000003</v>
      </c>
      <c r="F103" s="1">
        <v>0.38600000000000001</v>
      </c>
      <c r="G103" s="1">
        <v>0.42499999999999999</v>
      </c>
      <c r="H103" s="1">
        <v>3.1199999999999999E-2</v>
      </c>
      <c r="I103" s="1"/>
      <c r="J103" s="1">
        <v>0.187</v>
      </c>
    </row>
    <row r="104" spans="2:10" x14ac:dyDescent="0.35">
      <c r="B104" s="1">
        <v>3.8999999999999998E-3</v>
      </c>
      <c r="C104" s="1"/>
      <c r="D104" s="1"/>
      <c r="E104" s="1">
        <v>0.33900000000000002</v>
      </c>
      <c r="F104" s="1">
        <v>0.38200000000000001</v>
      </c>
      <c r="G104" s="1">
        <v>0.41299999999999998</v>
      </c>
      <c r="H104" s="1">
        <v>2.3400000000000001E-2</v>
      </c>
      <c r="I104" s="1"/>
      <c r="J104" s="1">
        <v>0.187</v>
      </c>
    </row>
    <row r="105" spans="2:10" x14ac:dyDescent="0.35">
      <c r="B105" s="1">
        <v>3.8999999999999998E-3</v>
      </c>
      <c r="C105" s="1"/>
      <c r="D105" s="1"/>
      <c r="E105" s="1">
        <v>0.33100000000000002</v>
      </c>
      <c r="F105" s="1">
        <v>0.38200000000000001</v>
      </c>
      <c r="G105" s="1">
        <v>0.40899999999999997</v>
      </c>
      <c r="H105" s="1">
        <v>1.95E-2</v>
      </c>
      <c r="I105" s="1"/>
      <c r="J105" s="1">
        <v>0.183</v>
      </c>
    </row>
    <row r="106" spans="2:10" x14ac:dyDescent="0.35">
      <c r="B106" s="1"/>
      <c r="C106" s="1"/>
      <c r="D106" s="1"/>
      <c r="E106" s="1">
        <v>0.32800000000000001</v>
      </c>
      <c r="F106" s="1">
        <v>0.378</v>
      </c>
      <c r="G106" s="1">
        <v>0.40600000000000003</v>
      </c>
      <c r="H106" s="1">
        <v>1.95E-2</v>
      </c>
      <c r="I106" s="1"/>
      <c r="J106" s="1">
        <v>0.16800000000000001</v>
      </c>
    </row>
    <row r="107" spans="2:10" x14ac:dyDescent="0.35">
      <c r="B107" s="1"/>
      <c r="C107" s="1"/>
      <c r="D107" s="1"/>
      <c r="E107" s="1">
        <v>0.32</v>
      </c>
      <c r="F107" s="1">
        <v>0.36699999999999999</v>
      </c>
      <c r="G107" s="1">
        <v>0.40600000000000003</v>
      </c>
      <c r="H107" s="1">
        <v>1.5599999999999999E-2</v>
      </c>
      <c r="I107" s="1"/>
      <c r="J107" s="1">
        <v>0.16</v>
      </c>
    </row>
    <row r="108" spans="2:10" x14ac:dyDescent="0.35">
      <c r="B108" s="1"/>
      <c r="C108" s="1"/>
      <c r="D108" s="1"/>
      <c r="E108" s="1">
        <v>0.316</v>
      </c>
      <c r="F108" s="1">
        <v>0.33500000000000002</v>
      </c>
      <c r="G108" s="1">
        <v>0.39400000000000002</v>
      </c>
      <c r="H108" s="1">
        <v>1.17E-2</v>
      </c>
      <c r="I108" s="1"/>
      <c r="J108" s="1">
        <v>0.13600000000000001</v>
      </c>
    </row>
    <row r="109" spans="2:10" x14ac:dyDescent="0.35">
      <c r="B109" s="1"/>
      <c r="C109" s="1"/>
      <c r="D109" s="1"/>
      <c r="E109" s="1">
        <v>0.312</v>
      </c>
      <c r="F109" s="1">
        <v>0.32800000000000001</v>
      </c>
      <c r="G109" s="1">
        <v>0.38600000000000001</v>
      </c>
      <c r="H109" s="1">
        <v>1.17E-2</v>
      </c>
      <c r="I109" s="1"/>
      <c r="J109" s="1">
        <v>0.13300000000000001</v>
      </c>
    </row>
    <row r="110" spans="2:10" x14ac:dyDescent="0.35">
      <c r="B110" s="1"/>
      <c r="C110" s="1"/>
      <c r="D110" s="1"/>
      <c r="E110" s="1">
        <v>0.312</v>
      </c>
      <c r="F110" s="1">
        <v>0.308</v>
      </c>
      <c r="G110" s="1">
        <v>0.38200000000000001</v>
      </c>
      <c r="H110" s="1">
        <v>1.17E-2</v>
      </c>
      <c r="I110" s="1"/>
      <c r="J110" s="1">
        <v>0.13300000000000001</v>
      </c>
    </row>
    <row r="111" spans="2:10" x14ac:dyDescent="0.35">
      <c r="B111" s="1"/>
      <c r="C111" s="1"/>
      <c r="D111" s="1"/>
      <c r="E111" s="1">
        <v>0.30399999999999999</v>
      </c>
      <c r="F111" s="1">
        <v>0.308</v>
      </c>
      <c r="G111" s="1">
        <v>0.374</v>
      </c>
      <c r="H111" s="1">
        <v>1.17E-2</v>
      </c>
      <c r="I111" s="1"/>
      <c r="J111" s="1">
        <v>0.13300000000000001</v>
      </c>
    </row>
    <row r="112" spans="2:10" x14ac:dyDescent="0.35">
      <c r="B112" s="1"/>
      <c r="C112" s="1"/>
      <c r="D112" s="1"/>
      <c r="E112" s="1">
        <v>0.3</v>
      </c>
      <c r="F112" s="1">
        <v>0.3</v>
      </c>
      <c r="G112" s="1">
        <v>0.37</v>
      </c>
      <c r="H112" s="1">
        <v>1.17E-2</v>
      </c>
      <c r="I112" s="1"/>
      <c r="J112" s="1">
        <v>0.125</v>
      </c>
    </row>
    <row r="113" spans="2:10" x14ac:dyDescent="0.35">
      <c r="B113" s="1"/>
      <c r="C113" s="1"/>
      <c r="D113" s="1"/>
      <c r="E113" s="1">
        <v>0.28100000000000003</v>
      </c>
      <c r="F113" s="1">
        <v>0.29199999999999998</v>
      </c>
      <c r="G113" s="1">
        <v>0.37</v>
      </c>
      <c r="H113" s="1">
        <v>7.7999999999999996E-3</v>
      </c>
      <c r="I113" s="1"/>
      <c r="J113" s="1">
        <v>0.109</v>
      </c>
    </row>
    <row r="114" spans="2:10" x14ac:dyDescent="0.35">
      <c r="B114" s="1"/>
      <c r="C114" s="1"/>
      <c r="D114" s="1"/>
      <c r="E114" s="1">
        <v>0.27300000000000002</v>
      </c>
      <c r="F114" s="1">
        <v>0.28499999999999998</v>
      </c>
      <c r="G114" s="1">
        <v>0.37</v>
      </c>
      <c r="H114" s="1">
        <v>3.8999999999999998E-3</v>
      </c>
      <c r="I114" s="1"/>
      <c r="J114" s="1">
        <v>9.7500000000000003E-2</v>
      </c>
    </row>
    <row r="115" spans="2:10" x14ac:dyDescent="0.35">
      <c r="B115" s="1"/>
      <c r="C115" s="1"/>
      <c r="D115" s="1"/>
      <c r="E115" s="1">
        <v>0.26100000000000001</v>
      </c>
      <c r="F115" s="1">
        <v>0.28100000000000003</v>
      </c>
      <c r="G115" s="1">
        <v>0.36699999999999999</v>
      </c>
      <c r="H115" s="1">
        <v>3.8999999999999998E-3</v>
      </c>
      <c r="I115" s="1"/>
      <c r="J115" s="1">
        <v>8.1900000000000001E-2</v>
      </c>
    </row>
    <row r="116" spans="2:10" x14ac:dyDescent="0.35">
      <c r="B116" s="1"/>
      <c r="C116" s="1"/>
      <c r="D116" s="1"/>
      <c r="E116" s="1">
        <v>0.253</v>
      </c>
      <c r="F116" s="1">
        <v>0.26900000000000002</v>
      </c>
      <c r="G116" s="1">
        <v>0.36699999999999999</v>
      </c>
      <c r="H116" s="1">
        <v>3.8999999999999998E-3</v>
      </c>
      <c r="I116" s="1"/>
      <c r="J116" s="1">
        <v>7.0199999999999999E-2</v>
      </c>
    </row>
    <row r="117" spans="2:10" x14ac:dyDescent="0.35">
      <c r="B117" s="1"/>
      <c r="C117" s="1"/>
      <c r="D117" s="1"/>
      <c r="E117" s="1">
        <v>0.253</v>
      </c>
      <c r="F117" s="1">
        <v>0.26500000000000001</v>
      </c>
      <c r="G117" s="1">
        <v>0.35899999999999999</v>
      </c>
      <c r="H117" s="1">
        <v>3.8999999999999998E-3</v>
      </c>
      <c r="I117" s="1"/>
      <c r="J117" s="1">
        <v>6.6299999999999998E-2</v>
      </c>
    </row>
    <row r="118" spans="2:10" x14ac:dyDescent="0.35">
      <c r="B118" s="1"/>
      <c r="C118" s="1"/>
      <c r="D118" s="1"/>
      <c r="E118" s="1">
        <v>0.23</v>
      </c>
      <c r="F118" s="1">
        <v>0.26100000000000001</v>
      </c>
      <c r="G118" s="1">
        <v>0.35499999999999998</v>
      </c>
      <c r="H118" s="1">
        <v>3.8999999999999998E-3</v>
      </c>
      <c r="I118" s="1"/>
      <c r="J118" s="1">
        <v>5.8500000000000003E-2</v>
      </c>
    </row>
    <row r="119" spans="2:10" x14ac:dyDescent="0.35">
      <c r="B119" s="1"/>
      <c r="C119" s="1"/>
      <c r="D119" s="1"/>
      <c r="E119" s="1">
        <v>0.23</v>
      </c>
      <c r="F119" s="1">
        <v>0.25</v>
      </c>
      <c r="G119" s="1">
        <v>0.34699999999999998</v>
      </c>
      <c r="H119" s="1"/>
      <c r="I119" s="1"/>
      <c r="J119" s="1">
        <v>5.4600000000000003E-2</v>
      </c>
    </row>
    <row r="120" spans="2:10" x14ac:dyDescent="0.35">
      <c r="B120" s="1"/>
      <c r="C120" s="1"/>
      <c r="D120" s="1"/>
      <c r="E120" s="1">
        <v>0.22600000000000001</v>
      </c>
      <c r="F120" s="1">
        <v>0.246</v>
      </c>
      <c r="G120" s="1">
        <v>0.32800000000000001</v>
      </c>
      <c r="H120" s="1"/>
      <c r="I120" s="1"/>
      <c r="J120" s="1">
        <v>5.4600000000000003E-2</v>
      </c>
    </row>
    <row r="121" spans="2:10" x14ac:dyDescent="0.35">
      <c r="B121" s="1"/>
      <c r="C121" s="1"/>
      <c r="D121" s="1"/>
      <c r="E121" s="1">
        <v>0.22600000000000001</v>
      </c>
      <c r="F121" s="1">
        <v>0.246</v>
      </c>
      <c r="G121" s="1">
        <v>0.32400000000000001</v>
      </c>
      <c r="H121" s="1"/>
      <c r="I121" s="1"/>
      <c r="J121" s="1">
        <v>4.2900000000000001E-2</v>
      </c>
    </row>
    <row r="122" spans="2:10" x14ac:dyDescent="0.35">
      <c r="B122" s="1"/>
      <c r="C122" s="1"/>
      <c r="D122" s="1"/>
      <c r="E122" s="1">
        <v>0.222</v>
      </c>
      <c r="F122" s="1">
        <v>0.24199999999999999</v>
      </c>
      <c r="G122" s="1">
        <v>0.32</v>
      </c>
      <c r="H122" s="1"/>
      <c r="I122" s="1"/>
      <c r="J122" s="1">
        <v>3.5099999999999999E-2</v>
      </c>
    </row>
    <row r="123" spans="2:10" x14ac:dyDescent="0.35">
      <c r="B123" s="1"/>
      <c r="C123" s="1"/>
      <c r="D123" s="1"/>
      <c r="E123" s="1">
        <v>0.222</v>
      </c>
      <c r="F123" s="1">
        <v>0.23</v>
      </c>
      <c r="G123" s="1">
        <v>0.316</v>
      </c>
      <c r="H123" s="1"/>
      <c r="I123" s="1"/>
      <c r="J123" s="1">
        <v>3.5099999999999999E-2</v>
      </c>
    </row>
    <row r="124" spans="2:10" x14ac:dyDescent="0.35">
      <c r="B124" s="1"/>
      <c r="C124" s="1"/>
      <c r="D124" s="1"/>
      <c r="E124" s="1">
        <v>0.214</v>
      </c>
      <c r="F124" s="1">
        <v>0.23</v>
      </c>
      <c r="G124" s="1">
        <v>0.316</v>
      </c>
      <c r="H124" s="1"/>
      <c r="I124" s="1"/>
      <c r="J124" s="1">
        <v>2.7300000000000001E-2</v>
      </c>
    </row>
    <row r="125" spans="2:10" x14ac:dyDescent="0.35">
      <c r="B125" s="1"/>
      <c r="C125" s="1"/>
      <c r="D125" s="1"/>
      <c r="E125" s="1">
        <v>0.214</v>
      </c>
      <c r="F125" s="1">
        <v>0.22600000000000001</v>
      </c>
      <c r="G125" s="1">
        <v>0.316</v>
      </c>
      <c r="H125" s="1"/>
      <c r="I125" s="1"/>
      <c r="J125" s="1">
        <v>2.3400000000000001E-2</v>
      </c>
    </row>
    <row r="126" spans="2:10" x14ac:dyDescent="0.35">
      <c r="B126" s="1"/>
      <c r="C126" s="1"/>
      <c r="D126" s="1"/>
      <c r="E126" s="1">
        <v>0.20300000000000001</v>
      </c>
      <c r="F126" s="1">
        <v>0.218</v>
      </c>
      <c r="G126" s="1">
        <v>0.316</v>
      </c>
      <c r="H126" s="1"/>
      <c r="I126" s="1"/>
      <c r="J126" s="1">
        <v>2.3400000000000001E-2</v>
      </c>
    </row>
    <row r="127" spans="2:10" x14ac:dyDescent="0.35">
      <c r="B127" s="1"/>
      <c r="C127" s="1"/>
      <c r="D127" s="1"/>
      <c r="E127" s="1">
        <v>0.19900000000000001</v>
      </c>
      <c r="F127" s="1">
        <v>0.214</v>
      </c>
      <c r="G127" s="1">
        <v>0.316</v>
      </c>
      <c r="H127" s="1"/>
      <c r="I127" s="1"/>
      <c r="J127" s="1">
        <v>2.3400000000000001E-2</v>
      </c>
    </row>
    <row r="128" spans="2:10" x14ac:dyDescent="0.35">
      <c r="B128" s="1"/>
      <c r="C128" s="1"/>
      <c r="D128" s="1"/>
      <c r="E128" s="1">
        <v>0.19500000000000001</v>
      </c>
      <c r="F128" s="1">
        <v>0.21099999999999999</v>
      </c>
      <c r="G128" s="1">
        <v>0.316</v>
      </c>
      <c r="H128" s="1"/>
      <c r="I128" s="1"/>
      <c r="J128" s="1">
        <v>1.95E-2</v>
      </c>
    </row>
    <row r="129" spans="2:10" x14ac:dyDescent="0.35">
      <c r="B129" s="1"/>
      <c r="C129" s="1"/>
      <c r="D129" s="1"/>
      <c r="E129" s="1">
        <v>0.17899999999999999</v>
      </c>
      <c r="F129" s="1">
        <v>0.20699999999999999</v>
      </c>
      <c r="G129" s="1">
        <v>0.312</v>
      </c>
      <c r="H129" s="1"/>
      <c r="I129" s="1"/>
      <c r="J129" s="1">
        <v>1.5599999999999999E-2</v>
      </c>
    </row>
    <row r="130" spans="2:10" x14ac:dyDescent="0.35">
      <c r="B130" s="1"/>
      <c r="C130" s="1"/>
      <c r="D130" s="1"/>
      <c r="E130" s="1">
        <v>0.17899999999999999</v>
      </c>
      <c r="F130" s="1">
        <v>0.20699999999999999</v>
      </c>
      <c r="G130" s="1">
        <v>0.29199999999999998</v>
      </c>
      <c r="H130" s="1"/>
      <c r="I130" s="1"/>
      <c r="J130" s="1">
        <v>1.5599999999999999E-2</v>
      </c>
    </row>
    <row r="131" spans="2:10" x14ac:dyDescent="0.35">
      <c r="B131" s="1"/>
      <c r="C131" s="1"/>
      <c r="D131" s="1"/>
      <c r="E131" s="1">
        <v>0.16</v>
      </c>
      <c r="F131" s="1">
        <v>0.20300000000000001</v>
      </c>
      <c r="G131" s="1">
        <v>0.29199999999999998</v>
      </c>
      <c r="H131" s="1"/>
      <c r="I131" s="1"/>
      <c r="J131" s="1">
        <v>1.17E-2</v>
      </c>
    </row>
    <row r="132" spans="2:10" x14ac:dyDescent="0.35">
      <c r="B132" s="1"/>
      <c r="C132" s="1"/>
      <c r="D132" s="1"/>
      <c r="E132" s="1">
        <v>0.152</v>
      </c>
      <c r="F132" s="1">
        <v>0.19900000000000001</v>
      </c>
      <c r="G132" s="1">
        <v>0.28499999999999998</v>
      </c>
      <c r="H132" s="1"/>
      <c r="I132" s="1"/>
      <c r="J132" s="1">
        <v>1.17E-2</v>
      </c>
    </row>
    <row r="133" spans="2:10" x14ac:dyDescent="0.35">
      <c r="B133" s="1"/>
      <c r="C133" s="1"/>
      <c r="D133" s="1"/>
      <c r="E133" s="1">
        <v>0.14399999999999999</v>
      </c>
      <c r="F133" s="1">
        <v>0.19900000000000001</v>
      </c>
      <c r="G133" s="1">
        <v>0.28100000000000003</v>
      </c>
      <c r="H133" s="1"/>
      <c r="I133" s="1"/>
      <c r="J133" s="1">
        <v>7.7999999999999996E-3</v>
      </c>
    </row>
    <row r="134" spans="2:10" x14ac:dyDescent="0.35">
      <c r="B134" s="1"/>
      <c r="C134" s="1"/>
      <c r="D134" s="1"/>
      <c r="E134" s="1">
        <v>0.13600000000000001</v>
      </c>
      <c r="F134" s="1">
        <v>0.19500000000000001</v>
      </c>
      <c r="G134" s="1">
        <v>0.27300000000000002</v>
      </c>
      <c r="H134" s="1"/>
      <c r="I134" s="1"/>
      <c r="J134" s="1">
        <v>7.7999999999999996E-3</v>
      </c>
    </row>
    <row r="135" spans="2:10" x14ac:dyDescent="0.35">
      <c r="B135" s="1"/>
      <c r="C135" s="1"/>
      <c r="D135" s="1"/>
      <c r="E135" s="1">
        <v>0.13300000000000001</v>
      </c>
      <c r="F135" s="1">
        <v>0.191</v>
      </c>
      <c r="G135" s="1">
        <v>0.27300000000000002</v>
      </c>
      <c r="H135" s="1"/>
      <c r="I135" s="1"/>
      <c r="J135" s="1">
        <v>7.7999999999999996E-3</v>
      </c>
    </row>
    <row r="136" spans="2:10" x14ac:dyDescent="0.35">
      <c r="B136" s="1"/>
      <c r="C136" s="1"/>
      <c r="D136" s="1"/>
      <c r="E136" s="1">
        <v>0.13300000000000001</v>
      </c>
      <c r="F136" s="1">
        <v>0.183</v>
      </c>
      <c r="G136" s="1">
        <v>0.27300000000000002</v>
      </c>
      <c r="H136" s="1"/>
      <c r="I136" s="1"/>
      <c r="J136" s="1">
        <v>3.8999999999999998E-3</v>
      </c>
    </row>
    <row r="137" spans="2:10" x14ac:dyDescent="0.35">
      <c r="B137" s="1"/>
      <c r="C137" s="1"/>
      <c r="D137" s="1"/>
      <c r="E137" s="1">
        <v>0.125</v>
      </c>
      <c r="F137" s="1">
        <v>0.183</v>
      </c>
      <c r="G137" s="1">
        <v>0.27300000000000002</v>
      </c>
      <c r="H137" s="1"/>
      <c r="I137" s="1"/>
      <c r="J137" s="1">
        <v>3.8999999999999998E-3</v>
      </c>
    </row>
    <row r="138" spans="2:10" x14ac:dyDescent="0.35">
      <c r="B138" s="1"/>
      <c r="C138" s="1"/>
      <c r="D138" s="1"/>
      <c r="E138" s="1">
        <v>0.11700000000000001</v>
      </c>
      <c r="F138" s="1">
        <v>0.183</v>
      </c>
      <c r="G138" s="1">
        <v>0.26900000000000002</v>
      </c>
      <c r="H138" s="1"/>
      <c r="I138" s="1"/>
      <c r="J138" s="1">
        <v>3.8999999999999998E-3</v>
      </c>
    </row>
    <row r="139" spans="2:10" x14ac:dyDescent="0.35">
      <c r="B139" s="1"/>
      <c r="C139" s="1"/>
      <c r="D139" s="1"/>
      <c r="E139" s="1">
        <v>0.113</v>
      </c>
      <c r="F139" s="1">
        <v>0.183</v>
      </c>
      <c r="G139" s="1">
        <v>0.26500000000000001</v>
      </c>
      <c r="H139" s="1"/>
      <c r="I139" s="1"/>
      <c r="J139" s="1"/>
    </row>
    <row r="140" spans="2:10" x14ac:dyDescent="0.35">
      <c r="B140" s="1"/>
      <c r="C140" s="1"/>
      <c r="D140" s="1"/>
      <c r="E140" s="1">
        <v>0.113</v>
      </c>
      <c r="F140" s="1">
        <v>0.17899999999999999</v>
      </c>
      <c r="G140" s="1">
        <v>0.26500000000000001</v>
      </c>
      <c r="H140" s="1"/>
      <c r="I140" s="1"/>
      <c r="J140" s="1"/>
    </row>
    <row r="141" spans="2:10" x14ac:dyDescent="0.35">
      <c r="B141" s="1"/>
      <c r="C141" s="1"/>
      <c r="D141" s="1"/>
      <c r="E141" s="1">
        <v>0.113</v>
      </c>
      <c r="F141" s="1">
        <v>0.17499999999999999</v>
      </c>
      <c r="G141" s="1">
        <v>0.26500000000000001</v>
      </c>
      <c r="H141" s="1"/>
      <c r="I141" s="1"/>
      <c r="J141" s="1"/>
    </row>
    <row r="142" spans="2:10" x14ac:dyDescent="0.35">
      <c r="B142" s="1"/>
      <c r="C142" s="1"/>
      <c r="D142" s="1"/>
      <c r="E142" s="1">
        <v>0.109</v>
      </c>
      <c r="F142" s="1">
        <v>0.17499999999999999</v>
      </c>
      <c r="G142" s="1">
        <v>0.253</v>
      </c>
      <c r="H142" s="1"/>
      <c r="I142" s="1"/>
      <c r="J142" s="1"/>
    </row>
    <row r="143" spans="2:10" x14ac:dyDescent="0.35">
      <c r="B143" s="1"/>
      <c r="C143" s="1"/>
      <c r="D143" s="1"/>
      <c r="E143" s="1">
        <v>0.109</v>
      </c>
      <c r="F143" s="1">
        <v>0.17199999999999999</v>
      </c>
      <c r="G143" s="1">
        <v>0.253</v>
      </c>
      <c r="H143" s="1"/>
      <c r="I143" s="1"/>
      <c r="J143" s="1"/>
    </row>
    <row r="144" spans="2:10" x14ac:dyDescent="0.35">
      <c r="B144" s="1"/>
      <c r="C144" s="1"/>
      <c r="D144" s="1"/>
      <c r="E144" s="1">
        <v>0.105</v>
      </c>
      <c r="F144" s="1">
        <v>0.16800000000000001</v>
      </c>
      <c r="G144" s="1">
        <v>0.253</v>
      </c>
      <c r="H144" s="1"/>
      <c r="I144" s="1"/>
      <c r="J144" s="1"/>
    </row>
    <row r="145" spans="2:10" x14ac:dyDescent="0.35">
      <c r="B145" s="1"/>
      <c r="C145" s="1"/>
      <c r="D145" s="1"/>
      <c r="E145" s="1">
        <v>9.7500000000000003E-2</v>
      </c>
      <c r="F145" s="1">
        <v>0.16800000000000001</v>
      </c>
      <c r="G145" s="1">
        <v>0.25</v>
      </c>
      <c r="H145" s="1"/>
      <c r="I145" s="1"/>
      <c r="J145" s="1"/>
    </row>
    <row r="146" spans="2:10" x14ac:dyDescent="0.35">
      <c r="B146" s="1"/>
      <c r="C146" s="1"/>
      <c r="D146" s="1"/>
      <c r="E146" s="1">
        <v>9.7500000000000003E-2</v>
      </c>
      <c r="F146" s="1">
        <v>0.16800000000000001</v>
      </c>
      <c r="G146" s="1">
        <v>0.23799999999999999</v>
      </c>
      <c r="H146" s="1"/>
      <c r="I146" s="1"/>
      <c r="J146" s="1"/>
    </row>
    <row r="147" spans="2:10" x14ac:dyDescent="0.35">
      <c r="B147" s="1"/>
      <c r="C147" s="1"/>
      <c r="D147" s="1"/>
      <c r="E147" s="1">
        <v>9.3600000000000003E-2</v>
      </c>
      <c r="F147" s="1">
        <v>0.16400000000000001</v>
      </c>
      <c r="G147" s="1">
        <v>0.23400000000000001</v>
      </c>
      <c r="H147" s="1"/>
      <c r="I147" s="1"/>
      <c r="J147" s="1"/>
    </row>
    <row r="148" spans="2:10" x14ac:dyDescent="0.35">
      <c r="B148" s="1"/>
      <c r="C148" s="1"/>
      <c r="D148" s="1"/>
      <c r="E148" s="1">
        <v>9.3600000000000003E-2</v>
      </c>
      <c r="F148" s="1">
        <v>0.16</v>
      </c>
      <c r="G148" s="1">
        <v>0.23</v>
      </c>
      <c r="H148" s="1"/>
      <c r="I148" s="1"/>
      <c r="J148" s="1"/>
    </row>
    <row r="149" spans="2:10" x14ac:dyDescent="0.35">
      <c r="B149" s="1"/>
      <c r="C149" s="1"/>
      <c r="D149" s="1"/>
      <c r="E149" s="1">
        <v>8.9700000000000002E-2</v>
      </c>
      <c r="F149" s="1">
        <v>0.152</v>
      </c>
      <c r="G149" s="1">
        <v>0.23</v>
      </c>
      <c r="H149" s="1"/>
      <c r="I149" s="1"/>
      <c r="J149" s="1"/>
    </row>
    <row r="150" spans="2:10" x14ac:dyDescent="0.35">
      <c r="B150" s="1"/>
      <c r="C150" s="1"/>
      <c r="D150" s="1"/>
      <c r="E150" s="1">
        <v>8.9700000000000002E-2</v>
      </c>
      <c r="F150" s="1">
        <v>0.152</v>
      </c>
      <c r="G150" s="1">
        <v>0.214</v>
      </c>
      <c r="H150" s="1"/>
      <c r="I150" s="1"/>
      <c r="J150" s="1"/>
    </row>
    <row r="151" spans="2:10" x14ac:dyDescent="0.35">
      <c r="B151" s="1"/>
      <c r="C151" s="1"/>
      <c r="D151" s="1"/>
      <c r="E151" s="1">
        <v>8.1900000000000001E-2</v>
      </c>
      <c r="F151" s="1">
        <v>0.152</v>
      </c>
      <c r="G151" s="1">
        <v>0.21099999999999999</v>
      </c>
      <c r="H151" s="1"/>
      <c r="I151" s="1"/>
      <c r="J151" s="1"/>
    </row>
    <row r="152" spans="2:10" x14ac:dyDescent="0.35">
      <c r="B152" s="1"/>
      <c r="C152" s="1"/>
      <c r="D152" s="1"/>
      <c r="E152" s="1">
        <v>7.8E-2</v>
      </c>
      <c r="F152" s="1">
        <v>0.14000000000000001</v>
      </c>
      <c r="G152" s="1">
        <v>0.21099999999999999</v>
      </c>
      <c r="H152" s="1"/>
      <c r="I152" s="1"/>
      <c r="J152" s="1"/>
    </row>
    <row r="153" spans="2:10" x14ac:dyDescent="0.35">
      <c r="B153" s="1"/>
      <c r="C153" s="1"/>
      <c r="D153" s="1"/>
      <c r="E153" s="1">
        <v>7.8E-2</v>
      </c>
      <c r="F153" s="1">
        <v>0.14000000000000001</v>
      </c>
      <c r="G153" s="1">
        <v>0.20699999999999999</v>
      </c>
      <c r="H153" s="1"/>
      <c r="I153" s="1"/>
      <c r="J153" s="1"/>
    </row>
    <row r="154" spans="2:10" x14ac:dyDescent="0.35">
      <c r="B154" s="1"/>
      <c r="C154" s="1"/>
      <c r="D154" s="1"/>
      <c r="E154" s="1">
        <v>7.8E-2</v>
      </c>
      <c r="F154" s="1">
        <v>0.13300000000000001</v>
      </c>
      <c r="G154" s="1">
        <v>0.20699999999999999</v>
      </c>
      <c r="H154" s="1"/>
      <c r="I154" s="1"/>
      <c r="J154" s="1"/>
    </row>
    <row r="155" spans="2:10" x14ac:dyDescent="0.35">
      <c r="B155" s="1"/>
      <c r="C155" s="1"/>
      <c r="D155" s="1"/>
      <c r="E155" s="1">
        <v>7.4099999999999999E-2</v>
      </c>
      <c r="F155" s="1">
        <v>0.13300000000000001</v>
      </c>
      <c r="G155" s="1">
        <v>0.20300000000000001</v>
      </c>
      <c r="H155" s="1"/>
      <c r="I155" s="1"/>
      <c r="J155" s="1"/>
    </row>
    <row r="156" spans="2:10" x14ac:dyDescent="0.35">
      <c r="B156" s="1"/>
      <c r="C156" s="1"/>
      <c r="D156" s="1"/>
      <c r="E156" s="1">
        <v>7.4099999999999999E-2</v>
      </c>
      <c r="F156" s="1">
        <v>0.13300000000000001</v>
      </c>
      <c r="G156" s="1">
        <v>0.19500000000000001</v>
      </c>
      <c r="H156" s="1"/>
      <c r="I156" s="1"/>
      <c r="J156" s="1"/>
    </row>
    <row r="157" spans="2:10" x14ac:dyDescent="0.35">
      <c r="B157" s="1"/>
      <c r="C157" s="1"/>
      <c r="D157" s="1"/>
      <c r="E157" s="1">
        <v>7.0199999999999999E-2</v>
      </c>
      <c r="F157" s="1">
        <v>0.129</v>
      </c>
      <c r="G157" s="1">
        <v>0.187</v>
      </c>
      <c r="H157" s="1"/>
      <c r="I157" s="1"/>
      <c r="J157" s="1"/>
    </row>
    <row r="158" spans="2:10" x14ac:dyDescent="0.35">
      <c r="B158" s="1"/>
      <c r="C158" s="1"/>
      <c r="D158" s="1"/>
      <c r="E158" s="1">
        <v>6.6299999999999998E-2</v>
      </c>
      <c r="F158" s="1">
        <v>0.129</v>
      </c>
      <c r="G158" s="1">
        <v>0.187</v>
      </c>
      <c r="H158" s="1"/>
      <c r="I158" s="1"/>
      <c r="J158" s="1"/>
    </row>
    <row r="159" spans="2:10" x14ac:dyDescent="0.35">
      <c r="B159" s="1"/>
      <c r="C159" s="1"/>
      <c r="D159" s="1"/>
      <c r="E159" s="1">
        <v>6.6299999999999998E-2</v>
      </c>
      <c r="F159" s="1">
        <v>0.129</v>
      </c>
      <c r="G159" s="1">
        <v>0.17499999999999999</v>
      </c>
      <c r="H159" s="1"/>
      <c r="I159" s="1"/>
      <c r="J159" s="1"/>
    </row>
    <row r="160" spans="2:10" x14ac:dyDescent="0.35">
      <c r="B160" s="1"/>
      <c r="C160" s="1"/>
      <c r="D160" s="1"/>
      <c r="E160" s="1">
        <v>6.2399999999999997E-2</v>
      </c>
      <c r="F160" s="1">
        <v>0.125</v>
      </c>
      <c r="G160" s="1">
        <v>0.17199999999999999</v>
      </c>
      <c r="H160" s="1"/>
      <c r="I160" s="1"/>
      <c r="J160" s="1"/>
    </row>
    <row r="161" spans="2:10" x14ac:dyDescent="0.35">
      <c r="B161" s="1"/>
      <c r="C161" s="1"/>
      <c r="D161" s="1"/>
      <c r="E161" s="1">
        <v>6.2399999999999997E-2</v>
      </c>
      <c r="F161" s="1">
        <v>0.121</v>
      </c>
      <c r="G161" s="1">
        <v>0.17199999999999999</v>
      </c>
      <c r="H161" s="1"/>
      <c r="I161" s="1"/>
      <c r="J161" s="1"/>
    </row>
    <row r="162" spans="2:10" x14ac:dyDescent="0.35">
      <c r="B162" s="1"/>
      <c r="C162" s="1"/>
      <c r="D162" s="1"/>
      <c r="E162" s="1">
        <v>6.2399999999999997E-2</v>
      </c>
      <c r="F162" s="1">
        <v>0.121</v>
      </c>
      <c r="G162" s="1">
        <v>0.17199999999999999</v>
      </c>
      <c r="H162" s="1"/>
      <c r="I162" s="1"/>
      <c r="J162" s="1"/>
    </row>
    <row r="163" spans="2:10" x14ac:dyDescent="0.35">
      <c r="B163" s="1"/>
      <c r="C163" s="1"/>
      <c r="D163" s="1"/>
      <c r="E163" s="1">
        <v>5.4600000000000003E-2</v>
      </c>
      <c r="F163" s="1">
        <v>0.113</v>
      </c>
      <c r="G163" s="1">
        <v>0.17199999999999999</v>
      </c>
      <c r="H163" s="1"/>
      <c r="I163" s="1"/>
      <c r="J163" s="1"/>
    </row>
    <row r="164" spans="2:10" x14ac:dyDescent="0.35">
      <c r="B164" s="1"/>
      <c r="C164" s="1"/>
      <c r="D164" s="1"/>
      <c r="E164" s="1">
        <v>5.0700000000000002E-2</v>
      </c>
      <c r="F164" s="1">
        <v>0.113</v>
      </c>
      <c r="G164" s="1">
        <v>0.16800000000000001</v>
      </c>
      <c r="H164" s="1"/>
      <c r="I164" s="1"/>
      <c r="J164" s="1"/>
    </row>
    <row r="165" spans="2:10" x14ac:dyDescent="0.35">
      <c r="B165" s="1"/>
      <c r="C165" s="1"/>
      <c r="D165" s="1"/>
      <c r="E165" s="1">
        <v>5.0700000000000002E-2</v>
      </c>
      <c r="F165" s="1">
        <v>0.109</v>
      </c>
      <c r="G165" s="1">
        <v>0.16800000000000001</v>
      </c>
      <c r="H165" s="1"/>
      <c r="I165" s="1"/>
      <c r="J165" s="1"/>
    </row>
    <row r="166" spans="2:10" x14ac:dyDescent="0.35">
      <c r="B166" s="1"/>
      <c r="C166" s="1"/>
      <c r="D166" s="1"/>
      <c r="E166" s="1">
        <v>4.2900000000000001E-2</v>
      </c>
      <c r="F166" s="1">
        <v>0.105</v>
      </c>
      <c r="G166" s="1">
        <v>0.16400000000000001</v>
      </c>
      <c r="H166" s="1"/>
      <c r="I166" s="1"/>
      <c r="J166" s="1"/>
    </row>
    <row r="167" spans="2:10" x14ac:dyDescent="0.35">
      <c r="B167" s="1"/>
      <c r="C167" s="1"/>
      <c r="D167" s="1"/>
      <c r="E167" s="1">
        <v>4.2900000000000001E-2</v>
      </c>
      <c r="F167" s="1">
        <v>0.105</v>
      </c>
      <c r="G167" s="1">
        <v>0.16</v>
      </c>
      <c r="H167" s="1"/>
      <c r="I167" s="1"/>
      <c r="J167" s="1"/>
    </row>
    <row r="168" spans="2:10" x14ac:dyDescent="0.35">
      <c r="B168" s="1"/>
      <c r="C168" s="1"/>
      <c r="D168" s="1"/>
      <c r="E168" s="1">
        <v>3.1199999999999999E-2</v>
      </c>
      <c r="F168" s="1">
        <v>0.105</v>
      </c>
      <c r="G168" s="1">
        <v>0.16</v>
      </c>
      <c r="H168" s="1"/>
      <c r="I168" s="1"/>
      <c r="J168" s="1"/>
    </row>
    <row r="169" spans="2:10" x14ac:dyDescent="0.35">
      <c r="B169" s="1"/>
      <c r="C169" s="1"/>
      <c r="D169" s="1"/>
      <c r="E169" s="1">
        <v>3.1199999999999999E-2</v>
      </c>
      <c r="F169" s="1">
        <v>0.105</v>
      </c>
      <c r="G169" s="1">
        <v>0.16</v>
      </c>
      <c r="H169" s="1"/>
      <c r="I169" s="1"/>
      <c r="J169" s="1"/>
    </row>
    <row r="170" spans="2:10" x14ac:dyDescent="0.35">
      <c r="B170" s="1"/>
      <c r="C170" s="1"/>
      <c r="D170" s="1"/>
      <c r="E170" s="1">
        <v>2.7300000000000001E-2</v>
      </c>
      <c r="F170" s="1">
        <v>0.10100000000000001</v>
      </c>
      <c r="G170" s="1">
        <v>0.156</v>
      </c>
      <c r="H170" s="1"/>
      <c r="I170" s="1"/>
      <c r="J170" s="1"/>
    </row>
    <row r="171" spans="2:10" x14ac:dyDescent="0.35">
      <c r="B171" s="1"/>
      <c r="C171" s="1"/>
      <c r="D171" s="1"/>
      <c r="E171" s="1">
        <v>2.7300000000000001E-2</v>
      </c>
      <c r="F171" s="1">
        <v>0.10100000000000001</v>
      </c>
      <c r="G171" s="1">
        <v>0.156</v>
      </c>
      <c r="H171" s="1"/>
      <c r="I171" s="1"/>
      <c r="J171" s="1"/>
    </row>
    <row r="172" spans="2:10" x14ac:dyDescent="0.35">
      <c r="B172" s="1"/>
      <c r="C172" s="1"/>
      <c r="D172" s="1"/>
      <c r="E172" s="1">
        <v>2.7300000000000001E-2</v>
      </c>
      <c r="F172" s="1">
        <v>0.10100000000000001</v>
      </c>
      <c r="G172" s="1">
        <v>0.156</v>
      </c>
      <c r="H172" s="1"/>
      <c r="I172" s="1"/>
      <c r="J172" s="1"/>
    </row>
    <row r="173" spans="2:10" x14ac:dyDescent="0.35">
      <c r="B173" s="1"/>
      <c r="C173" s="1"/>
      <c r="D173" s="1"/>
      <c r="E173" s="1">
        <v>2.7300000000000001E-2</v>
      </c>
      <c r="F173" s="1">
        <v>9.7500000000000003E-2</v>
      </c>
      <c r="G173" s="1">
        <v>0.152</v>
      </c>
      <c r="H173" s="1"/>
      <c r="I173" s="1"/>
      <c r="J173" s="1"/>
    </row>
    <row r="174" spans="2:10" x14ac:dyDescent="0.35">
      <c r="B174" s="1"/>
      <c r="C174" s="1"/>
      <c r="D174" s="1"/>
      <c r="E174" s="1">
        <v>2.3400000000000001E-2</v>
      </c>
      <c r="F174" s="1">
        <v>9.7500000000000003E-2</v>
      </c>
      <c r="G174" s="1">
        <v>0.14799999999999999</v>
      </c>
      <c r="H174" s="1"/>
      <c r="I174" s="1"/>
      <c r="J174" s="1"/>
    </row>
    <row r="175" spans="2:10" x14ac:dyDescent="0.35">
      <c r="B175" s="1"/>
      <c r="C175" s="1"/>
      <c r="D175" s="1"/>
      <c r="E175" s="1">
        <v>2.3400000000000001E-2</v>
      </c>
      <c r="F175" s="1">
        <v>8.9700000000000002E-2</v>
      </c>
      <c r="G175" s="1">
        <v>0.14399999999999999</v>
      </c>
      <c r="H175" s="1"/>
      <c r="I175" s="1"/>
      <c r="J175" s="1"/>
    </row>
    <row r="176" spans="2:10" x14ac:dyDescent="0.35">
      <c r="B176" s="1"/>
      <c r="C176" s="1"/>
      <c r="D176" s="1"/>
      <c r="E176" s="1">
        <v>2.3400000000000001E-2</v>
      </c>
      <c r="F176" s="1">
        <v>8.9700000000000002E-2</v>
      </c>
      <c r="G176" s="1">
        <v>0.14399999999999999</v>
      </c>
      <c r="H176" s="1"/>
      <c r="I176" s="1"/>
      <c r="J176" s="1"/>
    </row>
    <row r="177" spans="2:10" x14ac:dyDescent="0.35">
      <c r="B177" s="1"/>
      <c r="C177" s="1"/>
      <c r="D177" s="1"/>
      <c r="E177" s="1">
        <v>1.95E-2</v>
      </c>
      <c r="F177" s="1">
        <v>8.5800000000000001E-2</v>
      </c>
      <c r="G177" s="1">
        <v>0.14000000000000001</v>
      </c>
      <c r="H177" s="1"/>
      <c r="I177" s="1"/>
      <c r="J177" s="1"/>
    </row>
    <row r="178" spans="2:10" x14ac:dyDescent="0.35">
      <c r="B178" s="1"/>
      <c r="C178" s="1"/>
      <c r="D178" s="1"/>
      <c r="E178" s="1">
        <v>1.95E-2</v>
      </c>
      <c r="F178" s="1">
        <v>8.5800000000000001E-2</v>
      </c>
      <c r="G178" s="1">
        <v>0.14000000000000001</v>
      </c>
      <c r="H178" s="1"/>
      <c r="I178" s="1"/>
      <c r="J178" s="1"/>
    </row>
    <row r="179" spans="2:10" x14ac:dyDescent="0.35">
      <c r="B179" s="1"/>
      <c r="C179" s="1"/>
      <c r="D179" s="1"/>
      <c r="E179" s="1">
        <v>1.95E-2</v>
      </c>
      <c r="F179" s="1">
        <v>8.5800000000000001E-2</v>
      </c>
      <c r="G179" s="1">
        <v>0.14000000000000001</v>
      </c>
      <c r="H179" s="1"/>
      <c r="I179" s="1"/>
      <c r="J179" s="1"/>
    </row>
    <row r="180" spans="2:10" x14ac:dyDescent="0.35">
      <c r="B180" s="1"/>
      <c r="C180" s="1"/>
      <c r="D180" s="1"/>
      <c r="E180" s="1">
        <v>1.95E-2</v>
      </c>
      <c r="F180" s="1">
        <v>8.1900000000000001E-2</v>
      </c>
      <c r="G180" s="1">
        <v>0.14000000000000001</v>
      </c>
      <c r="H180" s="1"/>
      <c r="I180" s="1"/>
      <c r="J180" s="1"/>
    </row>
    <row r="181" spans="2:10" x14ac:dyDescent="0.35">
      <c r="B181" s="1"/>
      <c r="C181" s="1"/>
      <c r="D181" s="1"/>
      <c r="E181" s="1">
        <v>1.5599999999999999E-2</v>
      </c>
      <c r="F181" s="1">
        <v>8.1900000000000001E-2</v>
      </c>
      <c r="G181" s="1">
        <v>0.13600000000000001</v>
      </c>
      <c r="H181" s="1"/>
      <c r="I181" s="1"/>
      <c r="J181" s="1"/>
    </row>
    <row r="182" spans="2:10" x14ac:dyDescent="0.35">
      <c r="B182" s="1"/>
      <c r="C182" s="1"/>
      <c r="D182" s="1"/>
      <c r="E182" s="1">
        <v>1.5599999999999999E-2</v>
      </c>
      <c r="F182" s="1">
        <v>8.1900000000000001E-2</v>
      </c>
      <c r="G182" s="1">
        <v>0.13300000000000001</v>
      </c>
      <c r="H182" s="1"/>
      <c r="I182" s="1"/>
      <c r="J182" s="1"/>
    </row>
    <row r="183" spans="2:10" x14ac:dyDescent="0.35">
      <c r="B183" s="1"/>
      <c r="C183" s="1"/>
      <c r="D183" s="1"/>
      <c r="E183" s="1">
        <v>1.5599999999999999E-2</v>
      </c>
      <c r="F183" s="1">
        <v>8.1900000000000001E-2</v>
      </c>
      <c r="G183" s="1">
        <v>0.129</v>
      </c>
      <c r="H183" s="1"/>
      <c r="I183" s="1"/>
      <c r="J183" s="1"/>
    </row>
    <row r="184" spans="2:10" x14ac:dyDescent="0.35">
      <c r="B184" s="1"/>
      <c r="C184" s="1"/>
      <c r="D184" s="1"/>
      <c r="E184" s="1">
        <v>1.5599999999999999E-2</v>
      </c>
      <c r="F184" s="1">
        <v>7.4099999999999999E-2</v>
      </c>
      <c r="G184" s="1">
        <v>0.129</v>
      </c>
      <c r="H184" s="1"/>
      <c r="I184" s="1"/>
      <c r="J184" s="1"/>
    </row>
    <row r="185" spans="2:10" x14ac:dyDescent="0.35">
      <c r="B185" s="1"/>
      <c r="C185" s="1"/>
      <c r="D185" s="1"/>
      <c r="E185" s="1">
        <v>1.5599999999999999E-2</v>
      </c>
      <c r="F185" s="1">
        <v>7.4099999999999999E-2</v>
      </c>
      <c r="G185" s="1">
        <v>0.125</v>
      </c>
      <c r="H185" s="1"/>
      <c r="I185" s="1"/>
      <c r="J185" s="1"/>
    </row>
    <row r="186" spans="2:10" x14ac:dyDescent="0.35">
      <c r="B186" s="1"/>
      <c r="C186" s="1"/>
      <c r="D186" s="1"/>
      <c r="E186" s="1">
        <v>1.5599999999999999E-2</v>
      </c>
      <c r="F186" s="1">
        <v>7.4099999999999999E-2</v>
      </c>
      <c r="G186" s="1">
        <v>0.125</v>
      </c>
      <c r="H186" s="1"/>
      <c r="I186" s="1"/>
      <c r="J186" s="1"/>
    </row>
    <row r="187" spans="2:10" x14ac:dyDescent="0.35">
      <c r="B187" s="1"/>
      <c r="C187" s="1"/>
      <c r="D187" s="1"/>
      <c r="E187" s="1">
        <v>1.5599999999999999E-2</v>
      </c>
      <c r="F187" s="1">
        <v>7.0199999999999999E-2</v>
      </c>
      <c r="G187" s="1">
        <v>0.125</v>
      </c>
      <c r="H187" s="1"/>
      <c r="I187" s="1"/>
      <c r="J187" s="1"/>
    </row>
    <row r="188" spans="2:10" x14ac:dyDescent="0.35">
      <c r="B188" s="1"/>
      <c r="C188" s="1"/>
      <c r="D188" s="1"/>
      <c r="E188" s="1">
        <v>1.5599999999999999E-2</v>
      </c>
      <c r="F188" s="1">
        <v>7.0199999999999999E-2</v>
      </c>
      <c r="G188" s="1">
        <v>0.125</v>
      </c>
      <c r="H188" s="1"/>
      <c r="I188" s="1"/>
      <c r="J188" s="1"/>
    </row>
    <row r="189" spans="2:10" x14ac:dyDescent="0.35">
      <c r="B189" s="1"/>
      <c r="C189" s="1"/>
      <c r="D189" s="1"/>
      <c r="E189" s="1">
        <v>1.17E-2</v>
      </c>
      <c r="F189" s="1">
        <v>7.0199999999999999E-2</v>
      </c>
      <c r="G189" s="1">
        <v>0.125</v>
      </c>
      <c r="H189" s="1"/>
      <c r="I189" s="1"/>
      <c r="J189" s="1"/>
    </row>
    <row r="190" spans="2:10" x14ac:dyDescent="0.35">
      <c r="B190" s="1"/>
      <c r="C190" s="1"/>
      <c r="D190" s="1"/>
      <c r="E190" s="1">
        <v>1.17E-2</v>
      </c>
      <c r="F190" s="1">
        <v>7.0199999999999999E-2</v>
      </c>
      <c r="G190" s="1">
        <v>0.121</v>
      </c>
      <c r="H190" s="1"/>
      <c r="I190" s="1"/>
      <c r="J190" s="1"/>
    </row>
    <row r="191" spans="2:10" x14ac:dyDescent="0.35">
      <c r="B191" s="1"/>
      <c r="C191" s="1"/>
      <c r="D191" s="1"/>
      <c r="E191" s="1">
        <v>1.17E-2</v>
      </c>
      <c r="F191" s="1">
        <v>7.0199999999999999E-2</v>
      </c>
      <c r="G191" s="1">
        <v>0.121</v>
      </c>
      <c r="H191" s="1"/>
      <c r="I191" s="1"/>
      <c r="J191" s="1"/>
    </row>
    <row r="192" spans="2:10" x14ac:dyDescent="0.35">
      <c r="B192" s="1"/>
      <c r="C192" s="1"/>
      <c r="D192" s="1"/>
      <c r="E192" s="1">
        <v>1.17E-2</v>
      </c>
      <c r="F192" s="1">
        <v>6.6299999999999998E-2</v>
      </c>
      <c r="G192" s="1">
        <v>0.11700000000000001</v>
      </c>
      <c r="H192" s="1"/>
      <c r="I192" s="1"/>
      <c r="J192" s="1"/>
    </row>
    <row r="193" spans="2:10" x14ac:dyDescent="0.35">
      <c r="B193" s="1"/>
      <c r="C193" s="1"/>
      <c r="D193" s="1"/>
      <c r="E193" s="1">
        <v>1.17E-2</v>
      </c>
      <c r="F193" s="1">
        <v>6.6299999999999998E-2</v>
      </c>
      <c r="G193" s="1">
        <v>0.11700000000000001</v>
      </c>
      <c r="H193" s="1"/>
      <c r="I193" s="1"/>
      <c r="J193" s="1"/>
    </row>
    <row r="194" spans="2:10" x14ac:dyDescent="0.35">
      <c r="B194" s="1"/>
      <c r="C194" s="1"/>
      <c r="D194" s="1"/>
      <c r="E194" s="1">
        <v>1.17E-2</v>
      </c>
      <c r="F194" s="1">
        <v>6.6299999999999998E-2</v>
      </c>
      <c r="G194" s="1">
        <v>0.11700000000000001</v>
      </c>
      <c r="H194" s="1"/>
      <c r="I194" s="1"/>
      <c r="J194" s="1"/>
    </row>
    <row r="195" spans="2:10" x14ac:dyDescent="0.35">
      <c r="B195" s="1"/>
      <c r="C195" s="1"/>
      <c r="D195" s="1"/>
      <c r="E195" s="1">
        <v>1.17E-2</v>
      </c>
      <c r="F195" s="1">
        <v>6.6299999999999998E-2</v>
      </c>
      <c r="G195" s="1">
        <v>0.113</v>
      </c>
      <c r="H195" s="1"/>
      <c r="I195" s="1"/>
      <c r="J195" s="1"/>
    </row>
    <row r="196" spans="2:10" x14ac:dyDescent="0.35">
      <c r="B196" s="1"/>
      <c r="C196" s="1"/>
      <c r="D196" s="1"/>
      <c r="E196" s="1">
        <v>1.17E-2</v>
      </c>
      <c r="F196" s="1">
        <v>6.2399999999999997E-2</v>
      </c>
      <c r="G196" s="1">
        <v>0.109</v>
      </c>
      <c r="H196" s="1"/>
      <c r="I196" s="1"/>
      <c r="J196" s="1"/>
    </row>
    <row r="197" spans="2:10" x14ac:dyDescent="0.35">
      <c r="B197" s="1"/>
      <c r="C197" s="1"/>
      <c r="D197" s="1"/>
      <c r="E197" s="1">
        <v>1.17E-2</v>
      </c>
      <c r="F197" s="1">
        <v>6.2399999999999997E-2</v>
      </c>
      <c r="G197" s="1">
        <v>0.105</v>
      </c>
      <c r="H197" s="1"/>
      <c r="I197" s="1"/>
      <c r="J197" s="1"/>
    </row>
    <row r="198" spans="2:10" x14ac:dyDescent="0.35">
      <c r="B198" s="1"/>
      <c r="C198" s="1"/>
      <c r="D198" s="1"/>
      <c r="E198" s="1">
        <v>1.17E-2</v>
      </c>
      <c r="F198" s="1">
        <v>6.2399999999999997E-2</v>
      </c>
      <c r="G198" s="1">
        <v>9.3600000000000003E-2</v>
      </c>
      <c r="H198" s="1"/>
      <c r="I198" s="1"/>
      <c r="J198" s="1"/>
    </row>
    <row r="199" spans="2:10" x14ac:dyDescent="0.35">
      <c r="B199" s="1"/>
      <c r="C199" s="1"/>
      <c r="D199" s="1"/>
      <c r="E199" s="1">
        <v>1.17E-2</v>
      </c>
      <c r="F199" s="1">
        <v>6.2399999999999997E-2</v>
      </c>
      <c r="G199" s="1">
        <v>8.9700000000000002E-2</v>
      </c>
      <c r="H199" s="1"/>
      <c r="I199" s="1"/>
      <c r="J199" s="1"/>
    </row>
    <row r="200" spans="2:10" x14ac:dyDescent="0.35">
      <c r="B200" s="1"/>
      <c r="C200" s="1"/>
      <c r="D200" s="1"/>
      <c r="E200" s="1">
        <v>1.17E-2</v>
      </c>
      <c r="F200" s="1">
        <v>6.2399999999999997E-2</v>
      </c>
      <c r="G200" s="1">
        <v>8.9700000000000002E-2</v>
      </c>
      <c r="H200" s="1"/>
      <c r="I200" s="1"/>
      <c r="J200" s="1"/>
    </row>
    <row r="201" spans="2:10" x14ac:dyDescent="0.35">
      <c r="B201" s="1"/>
      <c r="C201" s="1"/>
      <c r="D201" s="1"/>
      <c r="E201" s="1">
        <v>7.7999999999999996E-3</v>
      </c>
      <c r="F201" s="1">
        <v>5.8500000000000003E-2</v>
      </c>
      <c r="G201" s="1">
        <v>8.5800000000000001E-2</v>
      </c>
      <c r="H201" s="1"/>
      <c r="I201" s="1"/>
      <c r="J201" s="1"/>
    </row>
    <row r="202" spans="2:10" x14ac:dyDescent="0.35">
      <c r="B202" s="1"/>
      <c r="C202" s="1"/>
      <c r="D202" s="1"/>
      <c r="E202" s="1">
        <v>7.7999999999999996E-3</v>
      </c>
      <c r="F202" s="1">
        <v>5.4600000000000003E-2</v>
      </c>
      <c r="G202" s="1">
        <v>8.1900000000000001E-2</v>
      </c>
      <c r="H202" s="1"/>
      <c r="I202" s="1"/>
      <c r="J202" s="1"/>
    </row>
    <row r="203" spans="2:10" x14ac:dyDescent="0.35">
      <c r="B203" s="1"/>
      <c r="C203" s="1"/>
      <c r="D203" s="1"/>
      <c r="E203" s="1">
        <v>7.7999999999999996E-3</v>
      </c>
      <c r="F203" s="1">
        <v>5.4600000000000003E-2</v>
      </c>
      <c r="G203" s="1">
        <v>7.8E-2</v>
      </c>
      <c r="H203" s="1"/>
      <c r="I203" s="1"/>
      <c r="J203" s="1"/>
    </row>
    <row r="204" spans="2:10" x14ac:dyDescent="0.35">
      <c r="B204" s="1"/>
      <c r="C204" s="1"/>
      <c r="D204" s="1"/>
      <c r="E204" s="1">
        <v>7.7999999999999996E-3</v>
      </c>
      <c r="F204" s="1">
        <v>5.4600000000000003E-2</v>
      </c>
      <c r="G204" s="1">
        <v>7.8E-2</v>
      </c>
      <c r="H204" s="1"/>
      <c r="I204" s="1"/>
      <c r="J204" s="1"/>
    </row>
    <row r="205" spans="2:10" x14ac:dyDescent="0.35">
      <c r="B205" s="1"/>
      <c r="C205" s="1"/>
      <c r="D205" s="1"/>
      <c r="E205" s="1">
        <v>7.7999999999999996E-3</v>
      </c>
      <c r="F205" s="1">
        <v>5.0700000000000002E-2</v>
      </c>
      <c r="G205" s="1">
        <v>7.8E-2</v>
      </c>
      <c r="H205" s="1"/>
      <c r="I205" s="1"/>
      <c r="J205" s="1"/>
    </row>
    <row r="206" spans="2:10" x14ac:dyDescent="0.35">
      <c r="B206" s="1"/>
      <c r="C206" s="1"/>
      <c r="D206" s="1"/>
      <c r="E206" s="1">
        <v>7.7999999999999996E-3</v>
      </c>
      <c r="F206" s="1">
        <v>4.6800000000000001E-2</v>
      </c>
      <c r="G206" s="1">
        <v>7.8E-2</v>
      </c>
      <c r="H206" s="1"/>
      <c r="I206" s="1"/>
      <c r="J206" s="1"/>
    </row>
    <row r="207" spans="2:10" x14ac:dyDescent="0.35">
      <c r="B207" s="1"/>
      <c r="C207" s="1"/>
      <c r="D207" s="1"/>
      <c r="E207" s="1">
        <v>7.7999999999999996E-3</v>
      </c>
      <c r="F207" s="1">
        <v>4.2900000000000001E-2</v>
      </c>
      <c r="G207" s="1">
        <v>7.8E-2</v>
      </c>
      <c r="H207" s="1"/>
      <c r="I207" s="1"/>
      <c r="J207" s="1"/>
    </row>
    <row r="208" spans="2:10" x14ac:dyDescent="0.35">
      <c r="B208" s="1"/>
      <c r="C208" s="1"/>
      <c r="D208" s="1"/>
      <c r="E208" s="1">
        <v>7.7999999999999996E-3</v>
      </c>
      <c r="F208" s="1">
        <v>4.2900000000000001E-2</v>
      </c>
      <c r="G208" s="1">
        <v>7.8E-2</v>
      </c>
      <c r="H208" s="1"/>
      <c r="I208" s="1"/>
      <c r="J208" s="1"/>
    </row>
    <row r="209" spans="2:10" x14ac:dyDescent="0.35">
      <c r="B209" s="1"/>
      <c r="C209" s="1"/>
      <c r="D209" s="1"/>
      <c r="E209" s="1">
        <v>7.7999999999999996E-3</v>
      </c>
      <c r="F209" s="1">
        <v>3.9E-2</v>
      </c>
      <c r="G209" s="1">
        <v>7.4099999999999999E-2</v>
      </c>
      <c r="H209" s="1"/>
      <c r="I209" s="1"/>
      <c r="J209" s="1"/>
    </row>
    <row r="210" spans="2:10" x14ac:dyDescent="0.35">
      <c r="B210" s="1"/>
      <c r="C210" s="1"/>
      <c r="D210" s="1"/>
      <c r="E210" s="1">
        <v>7.7999999999999996E-3</v>
      </c>
      <c r="F210" s="1">
        <v>3.9E-2</v>
      </c>
      <c r="G210" s="1">
        <v>6.6299999999999998E-2</v>
      </c>
      <c r="H210" s="1"/>
      <c r="I210" s="1"/>
      <c r="J210" s="1"/>
    </row>
    <row r="211" spans="2:10" x14ac:dyDescent="0.35">
      <c r="B211" s="1"/>
      <c r="C211" s="1"/>
      <c r="D211" s="1"/>
      <c r="E211" s="1">
        <v>7.7999999999999996E-3</v>
      </c>
      <c r="F211" s="1">
        <v>3.5099999999999999E-2</v>
      </c>
      <c r="G211" s="1">
        <v>6.6299999999999998E-2</v>
      </c>
      <c r="H211" s="1"/>
      <c r="I211" s="1"/>
      <c r="J211" s="1"/>
    </row>
    <row r="212" spans="2:10" x14ac:dyDescent="0.35">
      <c r="B212" s="1"/>
      <c r="C212" s="1"/>
      <c r="D212" s="1"/>
      <c r="E212" s="1">
        <v>7.7999999999999996E-3</v>
      </c>
      <c r="F212" s="1">
        <v>3.5099999999999999E-2</v>
      </c>
      <c r="G212" s="1">
        <v>6.2399999999999997E-2</v>
      </c>
      <c r="H212" s="1"/>
      <c r="I212" s="1"/>
      <c r="J212" s="1"/>
    </row>
    <row r="213" spans="2:10" x14ac:dyDescent="0.35">
      <c r="B213" s="1"/>
      <c r="C213" s="1"/>
      <c r="D213" s="1"/>
      <c r="E213" s="1">
        <v>7.7999999999999996E-3</v>
      </c>
      <c r="F213" s="1">
        <v>3.5099999999999999E-2</v>
      </c>
      <c r="G213" s="1">
        <v>6.2399999999999997E-2</v>
      </c>
      <c r="H213" s="1"/>
      <c r="I213" s="1"/>
      <c r="J213" s="1"/>
    </row>
    <row r="214" spans="2:10" x14ac:dyDescent="0.35">
      <c r="B214" s="1"/>
      <c r="C214" s="1"/>
      <c r="D214" s="1"/>
      <c r="E214" s="1">
        <v>7.7999999999999996E-3</v>
      </c>
      <c r="F214" s="1">
        <v>2.3400000000000001E-2</v>
      </c>
      <c r="G214" s="1">
        <v>5.8500000000000003E-2</v>
      </c>
      <c r="H214" s="1"/>
      <c r="I214" s="1"/>
      <c r="J214" s="1"/>
    </row>
    <row r="215" spans="2:10" x14ac:dyDescent="0.35">
      <c r="B215" s="1"/>
      <c r="C215" s="1"/>
      <c r="D215" s="1"/>
      <c r="E215" s="1">
        <v>3.8999999999999998E-3</v>
      </c>
      <c r="F215" s="1">
        <v>2.3400000000000001E-2</v>
      </c>
      <c r="G215" s="1">
        <v>5.8500000000000003E-2</v>
      </c>
      <c r="H215" s="1"/>
      <c r="I215" s="1"/>
      <c r="J215" s="1"/>
    </row>
    <row r="216" spans="2:10" x14ac:dyDescent="0.35">
      <c r="B216" s="1"/>
      <c r="C216" s="1"/>
      <c r="D216" s="1"/>
      <c r="E216" s="1">
        <v>3.8999999999999998E-3</v>
      </c>
      <c r="F216" s="1">
        <v>1.95E-2</v>
      </c>
      <c r="G216" s="1">
        <v>5.4600000000000003E-2</v>
      </c>
      <c r="H216" s="1"/>
      <c r="I216" s="1"/>
      <c r="J216" s="1"/>
    </row>
    <row r="217" spans="2:10" x14ac:dyDescent="0.35">
      <c r="B217" s="1"/>
      <c r="C217" s="1"/>
      <c r="D217" s="1"/>
      <c r="E217" s="1">
        <v>3.8999999999999998E-3</v>
      </c>
      <c r="F217" s="1">
        <v>1.95E-2</v>
      </c>
      <c r="G217" s="1">
        <v>5.4600000000000003E-2</v>
      </c>
      <c r="H217" s="1"/>
      <c r="I217" s="1"/>
      <c r="J217" s="1"/>
    </row>
    <row r="218" spans="2:10" x14ac:dyDescent="0.35">
      <c r="B218" s="1"/>
      <c r="C218" s="1"/>
      <c r="D218" s="1"/>
      <c r="E218" s="1">
        <v>3.8999999999999998E-3</v>
      </c>
      <c r="F218" s="1">
        <v>1.95E-2</v>
      </c>
      <c r="G218" s="1">
        <v>5.4600000000000003E-2</v>
      </c>
      <c r="H218" s="1"/>
      <c r="I218" s="1"/>
      <c r="J218" s="1"/>
    </row>
    <row r="219" spans="2:10" x14ac:dyDescent="0.35">
      <c r="B219" s="1"/>
      <c r="C219" s="1"/>
      <c r="D219" s="1"/>
      <c r="E219" s="1">
        <v>3.8999999999999998E-3</v>
      </c>
      <c r="F219" s="1">
        <v>1.95E-2</v>
      </c>
      <c r="G219" s="1">
        <v>5.0700000000000002E-2</v>
      </c>
      <c r="H219" s="1"/>
      <c r="I219" s="1"/>
      <c r="J219" s="1"/>
    </row>
    <row r="220" spans="2:10" x14ac:dyDescent="0.35">
      <c r="B220" s="1"/>
      <c r="C220" s="1"/>
      <c r="D220" s="1"/>
      <c r="E220" s="1">
        <v>3.8999999999999998E-3</v>
      </c>
      <c r="F220" s="1">
        <v>1.95E-2</v>
      </c>
      <c r="G220" s="1">
        <v>5.0700000000000002E-2</v>
      </c>
      <c r="H220" s="1"/>
      <c r="I220" s="1"/>
      <c r="J220" s="1"/>
    </row>
    <row r="221" spans="2:10" x14ac:dyDescent="0.35">
      <c r="B221" s="1"/>
      <c r="C221" s="1"/>
      <c r="D221" s="1"/>
      <c r="E221" s="1">
        <v>3.8999999999999998E-3</v>
      </c>
      <c r="F221" s="1">
        <v>1.5599999999999999E-2</v>
      </c>
      <c r="G221" s="1">
        <v>4.6800000000000001E-2</v>
      </c>
      <c r="H221" s="1"/>
      <c r="I221" s="1"/>
      <c r="J221" s="1"/>
    </row>
    <row r="222" spans="2:10" x14ac:dyDescent="0.35">
      <c r="B222" s="1"/>
      <c r="C222" s="1"/>
      <c r="D222" s="1"/>
      <c r="E222" s="1">
        <v>3.8999999999999998E-3</v>
      </c>
      <c r="F222" s="1">
        <v>1.5599999999999999E-2</v>
      </c>
      <c r="G222" s="1">
        <v>4.6800000000000001E-2</v>
      </c>
      <c r="H222" s="1"/>
      <c r="I222" s="1"/>
      <c r="J222" s="1"/>
    </row>
    <row r="223" spans="2:10" x14ac:dyDescent="0.35">
      <c r="B223" s="1"/>
      <c r="C223" s="1"/>
      <c r="D223" s="1"/>
      <c r="E223" s="1">
        <v>3.8999999999999998E-3</v>
      </c>
      <c r="F223" s="1">
        <v>1.5599999999999999E-2</v>
      </c>
      <c r="G223" s="1">
        <v>4.6800000000000001E-2</v>
      </c>
      <c r="H223" s="1"/>
      <c r="I223" s="1"/>
      <c r="J223" s="1"/>
    </row>
    <row r="224" spans="2:10" x14ac:dyDescent="0.35">
      <c r="B224" s="1"/>
      <c r="C224" s="1"/>
      <c r="D224" s="1"/>
      <c r="E224" s="1">
        <v>3.8999999999999998E-3</v>
      </c>
      <c r="F224" s="1">
        <v>1.5599999999999999E-2</v>
      </c>
      <c r="G224" s="1">
        <v>4.6800000000000001E-2</v>
      </c>
      <c r="H224" s="1"/>
      <c r="I224" s="1"/>
      <c r="J224" s="1"/>
    </row>
    <row r="225" spans="2:10" x14ac:dyDescent="0.35">
      <c r="B225" s="1"/>
      <c r="C225" s="1"/>
      <c r="D225" s="1"/>
      <c r="E225" s="1">
        <v>3.8999999999999998E-3</v>
      </c>
      <c r="F225" s="1">
        <v>1.5599999999999999E-2</v>
      </c>
      <c r="G225" s="1">
        <v>4.2900000000000001E-2</v>
      </c>
      <c r="H225" s="1"/>
      <c r="I225" s="1"/>
      <c r="J225" s="1"/>
    </row>
    <row r="226" spans="2:10" x14ac:dyDescent="0.35">
      <c r="B226" s="1"/>
      <c r="C226" s="1"/>
      <c r="D226" s="1"/>
      <c r="E226" s="1">
        <v>3.8999999999999998E-3</v>
      </c>
      <c r="F226" s="1">
        <v>1.17E-2</v>
      </c>
      <c r="G226" s="1">
        <v>3.9E-2</v>
      </c>
      <c r="H226" s="1"/>
      <c r="I226" s="1"/>
      <c r="J226" s="1"/>
    </row>
    <row r="227" spans="2:10" x14ac:dyDescent="0.35">
      <c r="B227" s="1"/>
      <c r="C227" s="1"/>
      <c r="D227" s="1"/>
      <c r="E227" s="1">
        <v>3.8999999999999998E-3</v>
      </c>
      <c r="F227" s="1">
        <v>1.17E-2</v>
      </c>
      <c r="G227" s="1">
        <v>3.9E-2</v>
      </c>
      <c r="H227" s="1"/>
      <c r="I227" s="1"/>
      <c r="J227" s="1"/>
    </row>
    <row r="228" spans="2:10" x14ac:dyDescent="0.35">
      <c r="B228" s="1"/>
      <c r="C228" s="1"/>
      <c r="D228" s="1"/>
      <c r="E228" s="1">
        <v>3.8999999999999998E-3</v>
      </c>
      <c r="F228" s="1">
        <v>1.17E-2</v>
      </c>
      <c r="G228" s="1">
        <v>3.5099999999999999E-2</v>
      </c>
      <c r="H228" s="1"/>
      <c r="I228" s="1"/>
      <c r="J228" s="1"/>
    </row>
    <row r="229" spans="2:10" x14ac:dyDescent="0.35">
      <c r="B229" s="1"/>
      <c r="C229" s="1"/>
      <c r="D229" s="1"/>
      <c r="E229" s="1">
        <v>3.8999999999999998E-3</v>
      </c>
      <c r="F229" s="1">
        <v>7.7999999999999996E-3</v>
      </c>
      <c r="G229" s="1">
        <v>3.5099999999999999E-2</v>
      </c>
      <c r="H229" s="1"/>
      <c r="I229" s="1"/>
      <c r="J229" s="1"/>
    </row>
    <row r="230" spans="2:10" x14ac:dyDescent="0.35">
      <c r="B230" s="1"/>
      <c r="C230" s="1"/>
      <c r="D230" s="1"/>
      <c r="E230" s="1">
        <v>3.8999999999999998E-3</v>
      </c>
      <c r="F230" s="1">
        <v>7.7999999999999996E-3</v>
      </c>
      <c r="G230" s="1">
        <v>3.1199999999999999E-2</v>
      </c>
      <c r="H230" s="1"/>
      <c r="I230" s="1"/>
      <c r="J230" s="1"/>
    </row>
    <row r="231" spans="2:10" x14ac:dyDescent="0.35">
      <c r="B231" s="1"/>
      <c r="C231" s="1"/>
      <c r="D231" s="1"/>
      <c r="E231" s="1">
        <v>3.8999999999999998E-3</v>
      </c>
      <c r="F231" s="1">
        <v>7.7999999999999996E-3</v>
      </c>
      <c r="G231" s="1">
        <v>2.7300000000000001E-2</v>
      </c>
      <c r="H231" s="1"/>
      <c r="I231" s="1"/>
      <c r="J231" s="1"/>
    </row>
    <row r="232" spans="2:10" x14ac:dyDescent="0.35">
      <c r="B232" s="1"/>
      <c r="C232" s="1"/>
      <c r="D232" s="1"/>
      <c r="E232" s="1"/>
      <c r="F232" s="1">
        <v>7.7999999999999996E-3</v>
      </c>
      <c r="G232" s="1">
        <v>2.3400000000000001E-2</v>
      </c>
      <c r="H232" s="1"/>
      <c r="I232" s="1"/>
      <c r="J232" s="1"/>
    </row>
    <row r="233" spans="2:10" x14ac:dyDescent="0.35">
      <c r="B233" s="1"/>
      <c r="C233" s="1"/>
      <c r="D233" s="1"/>
      <c r="E233" s="1"/>
      <c r="F233" s="1">
        <v>7.7999999999999996E-3</v>
      </c>
      <c r="G233" s="1">
        <v>2.3400000000000001E-2</v>
      </c>
      <c r="H233" s="1"/>
      <c r="I233" s="1"/>
      <c r="J233" s="1"/>
    </row>
    <row r="234" spans="2:10" x14ac:dyDescent="0.35">
      <c r="B234" s="1"/>
      <c r="C234" s="1"/>
      <c r="D234" s="1"/>
      <c r="E234" s="1"/>
      <c r="F234" s="1">
        <v>7.7999999999999996E-3</v>
      </c>
      <c r="G234" s="1">
        <v>1.95E-2</v>
      </c>
      <c r="H234" s="1"/>
      <c r="I234" s="1"/>
      <c r="J234" s="1"/>
    </row>
    <row r="235" spans="2:10" x14ac:dyDescent="0.35">
      <c r="B235" s="1"/>
      <c r="C235" s="1"/>
      <c r="D235" s="1"/>
      <c r="E235" s="1"/>
      <c r="F235" s="1">
        <v>3.8999999999999998E-3</v>
      </c>
      <c r="G235" s="1">
        <v>1.95E-2</v>
      </c>
      <c r="H235" s="1"/>
      <c r="I235" s="1"/>
      <c r="J235" s="1"/>
    </row>
    <row r="236" spans="2:10" x14ac:dyDescent="0.35">
      <c r="B236" s="1"/>
      <c r="C236" s="1"/>
      <c r="D236" s="1"/>
      <c r="E236" s="1"/>
      <c r="F236" s="1">
        <v>3.8999999999999998E-3</v>
      </c>
      <c r="G236" s="1">
        <v>1.95E-2</v>
      </c>
      <c r="H236" s="1"/>
      <c r="I236" s="1"/>
      <c r="J236" s="1"/>
    </row>
    <row r="237" spans="2:10" x14ac:dyDescent="0.35">
      <c r="B237" s="1"/>
      <c r="C237" s="1"/>
      <c r="D237" s="1"/>
      <c r="E237" s="1"/>
      <c r="F237" s="1">
        <v>3.8999999999999998E-3</v>
      </c>
      <c r="G237" s="1">
        <v>1.95E-2</v>
      </c>
      <c r="H237" s="1"/>
      <c r="I237" s="1"/>
      <c r="J237" s="1"/>
    </row>
    <row r="238" spans="2:10" x14ac:dyDescent="0.35">
      <c r="B238" s="1"/>
      <c r="C238" s="1"/>
      <c r="D238" s="1"/>
      <c r="E238" s="1"/>
      <c r="F238" s="1">
        <v>3.8999999999999998E-3</v>
      </c>
      <c r="G238" s="1">
        <v>1.5599999999999999E-2</v>
      </c>
      <c r="H238" s="1"/>
      <c r="I238" s="1"/>
      <c r="J238" s="1"/>
    </row>
    <row r="239" spans="2:10" x14ac:dyDescent="0.35">
      <c r="B239" s="1"/>
      <c r="C239" s="1"/>
      <c r="D239" s="1"/>
      <c r="E239" s="1"/>
      <c r="F239" s="1">
        <v>3.8999999999999998E-3</v>
      </c>
      <c r="G239" s="1">
        <v>1.5599999999999999E-2</v>
      </c>
      <c r="H239" s="1"/>
      <c r="I239" s="1"/>
      <c r="J239" s="1"/>
    </row>
    <row r="240" spans="2:10" x14ac:dyDescent="0.35">
      <c r="B240" s="1"/>
      <c r="C240" s="1"/>
      <c r="D240" s="1"/>
      <c r="E240" s="1"/>
      <c r="F240" s="1">
        <v>3.8999999999999998E-3</v>
      </c>
      <c r="G240" s="1">
        <v>1.5599999999999999E-2</v>
      </c>
      <c r="H240" s="1"/>
      <c r="I240" s="1"/>
      <c r="J240" s="1"/>
    </row>
    <row r="241" spans="2:10" x14ac:dyDescent="0.35">
      <c r="B241" s="1"/>
      <c r="C241" s="1"/>
      <c r="D241" s="1"/>
      <c r="E241" s="1"/>
      <c r="F241" s="1">
        <v>3.8999999999999998E-3</v>
      </c>
      <c r="G241" s="1">
        <v>1.5599999999999999E-2</v>
      </c>
      <c r="H241" s="1"/>
      <c r="I241" s="1"/>
      <c r="J241" s="1"/>
    </row>
    <row r="242" spans="2:10" x14ac:dyDescent="0.35">
      <c r="B242" s="1"/>
      <c r="C242" s="1"/>
      <c r="D242" s="1"/>
      <c r="E242" s="1"/>
      <c r="F242" s="1">
        <v>3.8999999999999998E-3</v>
      </c>
      <c r="G242" s="1">
        <v>1.5599999999999999E-2</v>
      </c>
      <c r="H242" s="1"/>
      <c r="I242" s="1"/>
      <c r="J242" s="1"/>
    </row>
    <row r="243" spans="2:10" x14ac:dyDescent="0.35">
      <c r="B243" s="1"/>
      <c r="C243" s="1"/>
      <c r="D243" s="1"/>
      <c r="E243" s="1"/>
      <c r="F243" s="1">
        <v>3.8999999999999998E-3</v>
      </c>
      <c r="G243" s="1">
        <v>1.5599999999999999E-2</v>
      </c>
      <c r="H243" s="1"/>
      <c r="I243" s="1"/>
      <c r="J243" s="1"/>
    </row>
    <row r="244" spans="2:10" x14ac:dyDescent="0.35">
      <c r="B244" s="1"/>
      <c r="C244" s="1"/>
      <c r="D244" s="1"/>
      <c r="E244" s="1"/>
      <c r="F244" s="1">
        <v>3.8999999999999998E-3</v>
      </c>
      <c r="G244" s="1">
        <v>1.5599999999999999E-2</v>
      </c>
      <c r="H244" s="1"/>
      <c r="I244" s="1"/>
      <c r="J244" s="1"/>
    </row>
    <row r="245" spans="2:10" x14ac:dyDescent="0.35">
      <c r="B245" s="1"/>
      <c r="C245" s="1"/>
      <c r="D245" s="1"/>
      <c r="E245" s="1"/>
      <c r="F245" s="1">
        <v>3.8999999999999998E-3</v>
      </c>
      <c r="G245" s="1">
        <v>1.5599999999999999E-2</v>
      </c>
      <c r="H245" s="1"/>
      <c r="I245" s="1"/>
      <c r="J245" s="1"/>
    </row>
    <row r="246" spans="2:10" x14ac:dyDescent="0.35">
      <c r="B246" s="1"/>
      <c r="C246" s="1"/>
      <c r="D246" s="1"/>
      <c r="E246" s="1"/>
      <c r="F246" s="1">
        <v>3.8999999999999998E-3</v>
      </c>
      <c r="G246" s="1">
        <v>1.17E-2</v>
      </c>
      <c r="H246" s="1"/>
      <c r="I246" s="1"/>
      <c r="J246" s="1"/>
    </row>
    <row r="247" spans="2:10" x14ac:dyDescent="0.35">
      <c r="B247" s="1"/>
      <c r="C247" s="1"/>
      <c r="D247" s="1"/>
      <c r="E247" s="1"/>
      <c r="F247" s="1">
        <v>3.8999999999999998E-3</v>
      </c>
      <c r="G247" s="1">
        <v>1.17E-2</v>
      </c>
      <c r="H247" s="1"/>
      <c r="I247" s="1"/>
      <c r="J247" s="1"/>
    </row>
    <row r="248" spans="2:10" x14ac:dyDescent="0.35">
      <c r="B248" s="1"/>
      <c r="C248" s="1"/>
      <c r="D248" s="1"/>
      <c r="E248" s="1"/>
      <c r="F248" s="1"/>
      <c r="G248" s="1">
        <v>1.17E-2</v>
      </c>
      <c r="H248" s="1"/>
      <c r="I248" s="1"/>
      <c r="J248" s="1"/>
    </row>
    <row r="249" spans="2:10" x14ac:dyDescent="0.35">
      <c r="B249" s="1"/>
      <c r="C249" s="1"/>
      <c r="D249" s="1"/>
      <c r="E249" s="1"/>
      <c r="F249" s="1"/>
      <c r="G249" s="1">
        <v>7.7999999999999996E-3</v>
      </c>
      <c r="H249" s="1"/>
      <c r="I249" s="1"/>
      <c r="J249" s="1"/>
    </row>
    <row r="250" spans="2:10" x14ac:dyDescent="0.35">
      <c r="B250" s="1"/>
      <c r="C250" s="1"/>
      <c r="D250" s="1"/>
      <c r="E250" s="1"/>
      <c r="F250" s="1"/>
      <c r="G250" s="1">
        <v>7.7999999999999996E-3</v>
      </c>
      <c r="H250" s="1"/>
      <c r="I250" s="1"/>
      <c r="J250" s="1"/>
    </row>
    <row r="251" spans="2:10" x14ac:dyDescent="0.35">
      <c r="B251" s="1"/>
      <c r="C251" s="1"/>
      <c r="D251" s="1"/>
      <c r="E251" s="1"/>
      <c r="F251" s="1"/>
      <c r="G251" s="1">
        <v>7.7999999999999996E-3</v>
      </c>
      <c r="H251" s="1"/>
      <c r="I251" s="1"/>
      <c r="J251" s="1"/>
    </row>
    <row r="252" spans="2:10" x14ac:dyDescent="0.35">
      <c r="B252" s="1"/>
      <c r="C252" s="1"/>
      <c r="D252" s="1"/>
      <c r="E252" s="1"/>
      <c r="F252" s="1"/>
      <c r="G252" s="1">
        <v>7.7999999999999996E-3</v>
      </c>
      <c r="H252" s="1"/>
      <c r="I252" s="1"/>
      <c r="J252" s="1"/>
    </row>
    <row r="253" spans="2:10" x14ac:dyDescent="0.35">
      <c r="B253" s="1"/>
      <c r="C253" s="1"/>
      <c r="D253" s="1"/>
      <c r="E253" s="1"/>
      <c r="F253" s="1"/>
      <c r="G253" s="1">
        <v>7.7999999999999996E-3</v>
      </c>
      <c r="H253" s="1"/>
      <c r="I253" s="1"/>
      <c r="J253" s="1"/>
    </row>
    <row r="254" spans="2:10" x14ac:dyDescent="0.35">
      <c r="B254" s="1"/>
      <c r="C254" s="1"/>
      <c r="D254" s="1"/>
      <c r="E254" s="1"/>
      <c r="F254" s="1"/>
      <c r="G254" s="1">
        <v>7.7999999999999996E-3</v>
      </c>
      <c r="H254" s="1"/>
      <c r="I254" s="1"/>
      <c r="J254" s="1"/>
    </row>
    <row r="255" spans="2:10" x14ac:dyDescent="0.35">
      <c r="B255" s="1"/>
      <c r="C255" s="1"/>
      <c r="D255" s="1"/>
      <c r="E255" s="1"/>
      <c r="F255" s="1"/>
      <c r="G255" s="1">
        <v>7.7999999999999996E-3</v>
      </c>
      <c r="H255" s="1"/>
      <c r="I255" s="1"/>
      <c r="J255" s="1"/>
    </row>
    <row r="256" spans="2:10" x14ac:dyDescent="0.35">
      <c r="B256" s="1"/>
      <c r="C256" s="1"/>
      <c r="D256" s="1"/>
      <c r="E256" s="1"/>
      <c r="F256" s="1"/>
      <c r="G256" s="1">
        <v>7.7999999999999996E-3</v>
      </c>
      <c r="H256" s="1"/>
      <c r="I256" s="1"/>
      <c r="J256" s="1"/>
    </row>
    <row r="257" spans="2:10" x14ac:dyDescent="0.35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35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35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35">
      <c r="B260" s="1"/>
      <c r="C260" s="1"/>
      <c r="D260" s="1"/>
      <c r="E260" s="1"/>
      <c r="F260" s="1"/>
      <c r="G260" s="1"/>
      <c r="H260" s="1"/>
      <c r="I260" s="1"/>
      <c r="J26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9EAD-7212-49F2-B0E5-5933143F764D}">
  <dimension ref="A3:AA59"/>
  <sheetViews>
    <sheetView topLeftCell="A38" workbookViewId="0">
      <selection activeCell="J44" sqref="J44"/>
    </sheetView>
  </sheetViews>
  <sheetFormatPr defaultRowHeight="14.5" x14ac:dyDescent="0.35"/>
  <cols>
    <col min="19" max="19" width="22.6328125" customWidth="1"/>
  </cols>
  <sheetData>
    <row r="3" spans="1:27" x14ac:dyDescent="0.35">
      <c r="A3" t="s">
        <v>29</v>
      </c>
      <c r="B3" t="s">
        <v>4</v>
      </c>
      <c r="H3" t="s">
        <v>5</v>
      </c>
      <c r="O3" s="2" t="s">
        <v>223</v>
      </c>
      <c r="P3" s="1" t="s">
        <v>292</v>
      </c>
      <c r="Q3" s="1" t="s">
        <v>293</v>
      </c>
      <c r="R3" s="1" t="s">
        <v>294</v>
      </c>
      <c r="S3" s="1" t="s">
        <v>224</v>
      </c>
      <c r="T3" s="1" t="s">
        <v>151</v>
      </c>
      <c r="V3" s="2" t="s">
        <v>71</v>
      </c>
      <c r="W3" s="1" t="s">
        <v>12</v>
      </c>
      <c r="X3" s="1" t="s">
        <v>13</v>
      </c>
      <c r="Y3" s="1" t="s">
        <v>14</v>
      </c>
      <c r="Z3" s="1" t="s">
        <v>15</v>
      </c>
      <c r="AA3" s="1" t="s">
        <v>37</v>
      </c>
    </row>
    <row r="4" spans="1:27" x14ac:dyDescent="0.35">
      <c r="A4" t="s">
        <v>412</v>
      </c>
      <c r="B4" t="s">
        <v>6</v>
      </c>
      <c r="C4" t="s">
        <v>7</v>
      </c>
      <c r="D4" t="s">
        <v>8</v>
      </c>
      <c r="E4" t="s">
        <v>253</v>
      </c>
      <c r="F4" t="s">
        <v>28</v>
      </c>
      <c r="G4" t="s">
        <v>10</v>
      </c>
      <c r="H4" t="s">
        <v>6</v>
      </c>
      <c r="I4" t="s">
        <v>7</v>
      </c>
      <c r="J4" t="s">
        <v>8</v>
      </c>
      <c r="K4" t="s">
        <v>253</v>
      </c>
      <c r="L4" t="s">
        <v>28</v>
      </c>
      <c r="M4" t="s">
        <v>10</v>
      </c>
      <c r="O4" s="2" t="s">
        <v>225</v>
      </c>
      <c r="P4" s="1">
        <v>11.27</v>
      </c>
      <c r="Q4" s="1">
        <v>18</v>
      </c>
      <c r="R4" s="1">
        <v>0.62609999999999999</v>
      </c>
      <c r="S4" s="1" t="s">
        <v>296</v>
      </c>
      <c r="T4" s="1" t="s">
        <v>297</v>
      </c>
      <c r="V4" s="2"/>
      <c r="W4" s="1"/>
      <c r="X4" s="1"/>
      <c r="Y4" s="1"/>
      <c r="Z4" s="1"/>
      <c r="AA4" s="1"/>
    </row>
    <row r="5" spans="1:27" x14ac:dyDescent="0.35">
      <c r="A5" s="2" t="s">
        <v>291</v>
      </c>
      <c r="B5" s="1">
        <v>1.212229</v>
      </c>
      <c r="C5" s="1">
        <v>1.139162</v>
      </c>
      <c r="D5" s="1">
        <v>1</v>
      </c>
      <c r="E5">
        <f>AVERAGE(B5:D5)</f>
        <v>1.1171303333333333</v>
      </c>
      <c r="F5">
        <f>_xlfn.STDEV.S(B5:D5)</f>
        <v>0.10781619944300269</v>
      </c>
      <c r="G5">
        <f>F5/SQRT(COUNT(B5:D5))</f>
        <v>6.2247711771419988E-2</v>
      </c>
      <c r="H5" s="1">
        <v>0.90382899999999999</v>
      </c>
      <c r="I5" s="1">
        <v>0.280943</v>
      </c>
      <c r="J5" s="1">
        <v>0.264797</v>
      </c>
      <c r="K5">
        <f>AVERAGE(H5:J5)</f>
        <v>0.48318966666666663</v>
      </c>
      <c r="L5">
        <f>_xlfn.STDEV.S(H5:J5)</f>
        <v>0.36437379144133492</v>
      </c>
      <c r="M5">
        <f>L5/SQRT(COUNT(H5:J5))</f>
        <v>0.21037130657429928</v>
      </c>
      <c r="O5" s="2" t="s">
        <v>228</v>
      </c>
      <c r="P5" s="1">
        <v>22.21</v>
      </c>
      <c r="Q5" s="1">
        <v>9</v>
      </c>
      <c r="R5" s="1">
        <v>2.468</v>
      </c>
      <c r="S5" s="1" t="s">
        <v>299</v>
      </c>
      <c r="T5" s="1" t="s">
        <v>297</v>
      </c>
      <c r="V5" s="2" t="s">
        <v>291</v>
      </c>
      <c r="W5" s="1"/>
      <c r="X5" s="1"/>
      <c r="Y5" s="1"/>
      <c r="Z5" s="1"/>
      <c r="AA5" s="1"/>
    </row>
    <row r="6" spans="1:27" x14ac:dyDescent="0.35">
      <c r="A6" s="2" t="s">
        <v>295</v>
      </c>
      <c r="B6" s="1">
        <v>1.296888</v>
      </c>
      <c r="C6" s="1">
        <v>0.63673100000000005</v>
      </c>
      <c r="D6" s="1">
        <v>1</v>
      </c>
      <c r="E6">
        <f t="shared" ref="E6:E14" si="0">AVERAGE(B6:D6)</f>
        <v>0.9778730000000001</v>
      </c>
      <c r="F6">
        <f t="shared" ref="F6:F14" si="1">_xlfn.STDEV.S(B6:D6)</f>
        <v>0.3306342681256737</v>
      </c>
      <c r="G6">
        <f t="shared" ref="G6:G14" si="2">F6/SQRT(COUNT(B6:D6))</f>
        <v>0.19089178370567261</v>
      </c>
      <c r="H6" s="1">
        <v>0.73843599999999998</v>
      </c>
      <c r="I6" s="1">
        <v>0.65085800000000005</v>
      </c>
      <c r="J6" s="1">
        <v>-0.13166</v>
      </c>
      <c r="K6">
        <f t="shared" ref="K6:K14" si="3">AVERAGE(H6:J6)</f>
        <v>0.41921133333333332</v>
      </c>
      <c r="L6">
        <f t="shared" ref="L6:L14" si="4">_xlfn.STDEV.S(H6:J6)</f>
        <v>0.47907399839412423</v>
      </c>
      <c r="M6">
        <f t="shared" ref="M6:M14" si="5">L6/SQRT(COUNT(H6:J6))</f>
        <v>0.27659350193459797</v>
      </c>
      <c r="O6" s="2" t="s">
        <v>301</v>
      </c>
      <c r="P6" s="1">
        <v>7.1070000000000002</v>
      </c>
      <c r="Q6" s="1">
        <v>2</v>
      </c>
      <c r="R6" s="1">
        <v>3.5529999999999999</v>
      </c>
      <c r="S6" s="1" t="s">
        <v>302</v>
      </c>
      <c r="T6" s="1" t="s">
        <v>297</v>
      </c>
      <c r="V6" s="2" t="s">
        <v>74</v>
      </c>
      <c r="W6" s="1">
        <v>-1.151</v>
      </c>
      <c r="X6" s="1" t="s">
        <v>303</v>
      </c>
      <c r="Y6" s="1" t="s">
        <v>22</v>
      </c>
      <c r="Z6" s="1" t="s">
        <v>44</v>
      </c>
      <c r="AA6" s="1">
        <v>3.5999999999999999E-3</v>
      </c>
    </row>
    <row r="7" spans="1:27" x14ac:dyDescent="0.35">
      <c r="A7" s="2" t="s">
        <v>298</v>
      </c>
      <c r="B7" s="1">
        <v>1.4673560000000001</v>
      </c>
      <c r="C7" s="1">
        <v>1.1302589999999999</v>
      </c>
      <c r="D7" s="1">
        <v>1</v>
      </c>
      <c r="E7">
        <f t="shared" si="0"/>
        <v>1.1992050000000001</v>
      </c>
      <c r="F7">
        <f t="shared" si="1"/>
        <v>0.24118576009167678</v>
      </c>
      <c r="G7">
        <f t="shared" si="2"/>
        <v>0.1392486635136341</v>
      </c>
      <c r="H7" s="1">
        <v>0.67917300000000003</v>
      </c>
      <c r="I7" s="1">
        <v>0.155609</v>
      </c>
      <c r="J7" s="1">
        <v>-0.18442</v>
      </c>
      <c r="K7">
        <f t="shared" si="3"/>
        <v>0.21678733333333333</v>
      </c>
      <c r="L7">
        <f t="shared" si="4"/>
        <v>0.43503483626525058</v>
      </c>
      <c r="M7">
        <f t="shared" si="5"/>
        <v>0.25116747982460719</v>
      </c>
      <c r="O7" s="2" t="s">
        <v>232</v>
      </c>
      <c r="P7" s="1">
        <v>2.8919999999999999</v>
      </c>
      <c r="Q7" s="1">
        <v>20</v>
      </c>
      <c r="R7" s="1">
        <v>0.14460000000000001</v>
      </c>
      <c r="S7" s="1" t="s">
        <v>305</v>
      </c>
      <c r="T7" s="1" t="s">
        <v>306</v>
      </c>
      <c r="V7" s="2" t="s">
        <v>76</v>
      </c>
      <c r="W7" s="1">
        <v>-0.51670000000000005</v>
      </c>
      <c r="X7" s="1" t="s">
        <v>307</v>
      </c>
      <c r="Y7" s="1" t="s">
        <v>18</v>
      </c>
      <c r="Z7" s="1" t="s">
        <v>19</v>
      </c>
      <c r="AA7" s="1">
        <v>0.1426</v>
      </c>
    </row>
    <row r="8" spans="1:27" x14ac:dyDescent="0.35">
      <c r="A8" s="2" t="s">
        <v>300</v>
      </c>
      <c r="B8" s="1">
        <v>1.8560490000000001</v>
      </c>
      <c r="C8" s="1">
        <v>0.86158599999999996</v>
      </c>
      <c r="D8" s="1">
        <v>1</v>
      </c>
      <c r="E8">
        <f t="shared" si="0"/>
        <v>1.2392116666666666</v>
      </c>
      <c r="F8">
        <f t="shared" si="1"/>
        <v>0.53866114644954088</v>
      </c>
      <c r="G8">
        <f t="shared" si="2"/>
        <v>0.31099615790463486</v>
      </c>
      <c r="H8" s="1">
        <v>0.73200600000000005</v>
      </c>
      <c r="I8" s="1">
        <v>-9.4869999999999996E-2</v>
      </c>
      <c r="J8" s="1">
        <v>-5.4550000000000001E-2</v>
      </c>
      <c r="K8">
        <f t="shared" si="3"/>
        <v>0.19419533333333336</v>
      </c>
      <c r="L8">
        <f t="shared" si="4"/>
        <v>0.46619380142311351</v>
      </c>
      <c r="M8">
        <f t="shared" si="5"/>
        <v>0.26915711674616954</v>
      </c>
      <c r="O8" s="2" t="s">
        <v>309</v>
      </c>
      <c r="P8" s="1">
        <v>4.1879999999999997</v>
      </c>
      <c r="Q8" s="1">
        <v>40</v>
      </c>
      <c r="R8" s="1">
        <v>0.1047</v>
      </c>
      <c r="S8" s="1"/>
      <c r="T8" s="1"/>
      <c r="V8" s="2"/>
      <c r="W8" s="1"/>
      <c r="X8" s="1"/>
      <c r="Y8" s="1"/>
      <c r="Z8" s="1"/>
      <c r="AA8" s="1"/>
    </row>
    <row r="9" spans="1:27" x14ac:dyDescent="0.35">
      <c r="A9" s="2" t="s">
        <v>304</v>
      </c>
      <c r="B9" s="1">
        <v>0.585727</v>
      </c>
      <c r="C9" s="1">
        <v>0.56989599999999996</v>
      </c>
      <c r="D9" s="1">
        <v>0.5</v>
      </c>
      <c r="E9">
        <f t="shared" si="0"/>
        <v>0.55187433333333324</v>
      </c>
      <c r="F9">
        <f t="shared" si="1"/>
        <v>4.5616499036350136E-2</v>
      </c>
      <c r="G9">
        <f t="shared" si="2"/>
        <v>2.6336697998125057E-2</v>
      </c>
      <c r="H9" s="1">
        <v>0.24607599999999999</v>
      </c>
      <c r="I9" s="1">
        <v>0.14193800000000001</v>
      </c>
      <c r="J9" s="1">
        <v>-9.7570000000000004E-2</v>
      </c>
      <c r="K9">
        <f t="shared" si="3"/>
        <v>9.681466666666666E-2</v>
      </c>
      <c r="L9">
        <f t="shared" si="4"/>
        <v>0.17621075375053968</v>
      </c>
      <c r="M9">
        <f t="shared" si="5"/>
        <v>0.10173532611198095</v>
      </c>
      <c r="V9" s="2" t="s">
        <v>295</v>
      </c>
      <c r="W9" s="1"/>
      <c r="X9" s="1"/>
      <c r="Y9" s="1"/>
      <c r="Z9" s="1"/>
      <c r="AA9" s="1"/>
    </row>
    <row r="10" spans="1:27" x14ac:dyDescent="0.35">
      <c r="A10" s="2" t="s">
        <v>308</v>
      </c>
      <c r="B10" s="1">
        <v>1.685832</v>
      </c>
      <c r="C10" s="1">
        <v>0.47109200000000001</v>
      </c>
      <c r="D10" s="1">
        <v>1</v>
      </c>
      <c r="E10">
        <f t="shared" si="0"/>
        <v>1.052308</v>
      </c>
      <c r="F10">
        <f t="shared" si="1"/>
        <v>0.60905698587898982</v>
      </c>
      <c r="G10">
        <f t="shared" si="2"/>
        <v>0.35163921474905691</v>
      </c>
      <c r="H10" s="1">
        <v>0.75153999999999999</v>
      </c>
      <c r="I10" s="1">
        <v>5.1392E-2</v>
      </c>
      <c r="J10" s="1">
        <v>-0.16059999999999999</v>
      </c>
      <c r="K10">
        <f t="shared" si="3"/>
        <v>0.21411066666666667</v>
      </c>
      <c r="L10">
        <f t="shared" si="4"/>
        <v>0.47734460116495853</v>
      </c>
      <c r="M10">
        <f t="shared" si="5"/>
        <v>0.27559503397880336</v>
      </c>
      <c r="V10" s="2" t="s">
        <v>74</v>
      </c>
      <c r="W10" s="1">
        <v>-0.99529999999999996</v>
      </c>
      <c r="X10" s="1" t="s">
        <v>312</v>
      </c>
      <c r="Y10" s="1" t="s">
        <v>22</v>
      </c>
      <c r="Z10" s="1" t="s">
        <v>23</v>
      </c>
      <c r="AA10" s="1">
        <v>3.6900000000000002E-2</v>
      </c>
    </row>
    <row r="11" spans="1:27" x14ac:dyDescent="0.35">
      <c r="A11" s="2" t="s">
        <v>310</v>
      </c>
      <c r="B11" s="1">
        <v>1.8840490000000001</v>
      </c>
      <c r="C11" s="1">
        <v>2.2607390000000001</v>
      </c>
      <c r="D11" s="1">
        <v>1</v>
      </c>
      <c r="E11">
        <f t="shared" si="0"/>
        <v>1.7149293333333333</v>
      </c>
      <c r="F11">
        <f t="shared" si="1"/>
        <v>0.64716056954231416</v>
      </c>
      <c r="G11">
        <f t="shared" si="2"/>
        <v>0.37363832903416661</v>
      </c>
      <c r="H11" s="1">
        <v>2.0012810000000001</v>
      </c>
      <c r="I11" s="1">
        <v>3.3910999999999997E-2</v>
      </c>
      <c r="J11" s="1">
        <v>1.5746150000000001</v>
      </c>
      <c r="K11">
        <f t="shared" si="3"/>
        <v>1.2032689999999999</v>
      </c>
      <c r="L11">
        <f t="shared" si="4"/>
        <v>1.0349200780794623</v>
      </c>
      <c r="M11">
        <f t="shared" si="5"/>
        <v>0.59751138566892614</v>
      </c>
      <c r="V11" s="2" t="s">
        <v>76</v>
      </c>
      <c r="W11" s="1">
        <v>-0.43659999999999999</v>
      </c>
      <c r="X11" s="1" t="s">
        <v>314</v>
      </c>
      <c r="Y11" s="1" t="s">
        <v>18</v>
      </c>
      <c r="Z11" s="1" t="s">
        <v>19</v>
      </c>
      <c r="AA11" s="1">
        <v>0.31159999999999999</v>
      </c>
    </row>
    <row r="12" spans="1:27" x14ac:dyDescent="0.35">
      <c r="A12" s="2" t="s">
        <v>311</v>
      </c>
      <c r="B12" s="1">
        <v>-0.70235000000000003</v>
      </c>
      <c r="C12" s="1">
        <v>-0.74194000000000004</v>
      </c>
      <c r="D12" s="1">
        <v>-0.72214</v>
      </c>
      <c r="E12">
        <f t="shared" si="0"/>
        <v>-0.72214333333333336</v>
      </c>
      <c r="F12">
        <f t="shared" si="1"/>
        <v>1.9795000210490871E-2</v>
      </c>
      <c r="G12">
        <f t="shared" si="2"/>
        <v>1.1428648700135604E-2</v>
      </c>
      <c r="H12" s="1">
        <v>-0.91176000000000001</v>
      </c>
      <c r="I12" s="1">
        <v>-0.86734</v>
      </c>
      <c r="J12" s="1">
        <v>-0.78954999999999997</v>
      </c>
      <c r="K12">
        <f t="shared" si="3"/>
        <v>-0.85621666666666663</v>
      </c>
      <c r="L12">
        <f t="shared" si="4"/>
        <v>6.1859659175696531E-2</v>
      </c>
      <c r="M12">
        <f t="shared" si="5"/>
        <v>3.5714690877066899E-2</v>
      </c>
      <c r="V12" s="2"/>
      <c r="W12" s="1"/>
      <c r="X12" s="1"/>
      <c r="Y12" s="1"/>
      <c r="Z12" s="1"/>
      <c r="AA12" s="1"/>
    </row>
    <row r="13" spans="1:27" x14ac:dyDescent="0.35">
      <c r="A13" s="2" t="s">
        <v>313</v>
      </c>
      <c r="B13" s="1">
        <v>-0.50590000000000002</v>
      </c>
      <c r="C13" s="1">
        <v>-0.61233000000000004</v>
      </c>
      <c r="D13" s="1">
        <v>-0.55911999999999995</v>
      </c>
      <c r="E13">
        <f t="shared" si="0"/>
        <v>-0.55911666666666671</v>
      </c>
      <c r="F13">
        <f t="shared" si="1"/>
        <v>5.3215000078298741E-2</v>
      </c>
      <c r="G13">
        <f t="shared" si="2"/>
        <v>3.0723694620131737E-2</v>
      </c>
      <c r="H13" s="1">
        <v>-0.84314</v>
      </c>
      <c r="I13" s="1">
        <v>-0.73485</v>
      </c>
      <c r="J13" s="1">
        <v>-0.78900000000000003</v>
      </c>
      <c r="K13">
        <f t="shared" si="3"/>
        <v>-0.78899666666666668</v>
      </c>
      <c r="L13">
        <f t="shared" si="4"/>
        <v>5.4145000076953859E-2</v>
      </c>
      <c r="M13">
        <f t="shared" si="5"/>
        <v>3.1260630369701621E-2</v>
      </c>
      <c r="V13" s="2" t="s">
        <v>298</v>
      </c>
      <c r="W13" s="1"/>
      <c r="X13" s="1"/>
      <c r="Y13" s="1"/>
      <c r="Z13" s="1"/>
      <c r="AA13" s="1"/>
    </row>
    <row r="14" spans="1:27" x14ac:dyDescent="0.35">
      <c r="A14" s="2" t="s">
        <v>315</v>
      </c>
      <c r="B14" s="1">
        <v>-0.34321000000000002</v>
      </c>
      <c r="C14" s="1">
        <v>-0.83828000000000003</v>
      </c>
      <c r="D14" s="1">
        <v>-0.59075</v>
      </c>
      <c r="E14">
        <f t="shared" si="0"/>
        <v>-0.59074666666666664</v>
      </c>
      <c r="F14">
        <f t="shared" si="1"/>
        <v>0.24753500001683279</v>
      </c>
      <c r="G14">
        <f t="shared" si="2"/>
        <v>0.14291439889357244</v>
      </c>
      <c r="H14" s="1">
        <v>-0.85440000000000005</v>
      </c>
      <c r="I14" s="1">
        <v>-0.84685999999999995</v>
      </c>
      <c r="J14" s="1">
        <v>-0.75063000000000002</v>
      </c>
      <c r="K14">
        <f t="shared" si="3"/>
        <v>-0.81729666666666667</v>
      </c>
      <c r="L14">
        <f t="shared" si="4"/>
        <v>5.7857983315471102E-2</v>
      </c>
      <c r="M14">
        <f t="shared" si="5"/>
        <v>3.3404322241956122E-2</v>
      </c>
      <c r="V14" s="2" t="s">
        <v>74</v>
      </c>
      <c r="W14" s="1">
        <v>-1.1950000000000001</v>
      </c>
      <c r="X14" s="1" t="s">
        <v>316</v>
      </c>
      <c r="Y14" s="1" t="s">
        <v>22</v>
      </c>
      <c r="Z14" s="1" t="s">
        <v>23</v>
      </c>
      <c r="AA14" s="1">
        <v>2.9000000000000001E-2</v>
      </c>
    </row>
    <row r="15" spans="1:27" x14ac:dyDescent="0.35">
      <c r="V15" s="2" t="s">
        <v>76</v>
      </c>
      <c r="W15" s="1">
        <v>-0.2122</v>
      </c>
      <c r="X15" s="1" t="s">
        <v>317</v>
      </c>
      <c r="Y15" s="1" t="s">
        <v>18</v>
      </c>
      <c r="Z15" s="1" t="s">
        <v>19</v>
      </c>
      <c r="AA15" s="1">
        <v>0.7107</v>
      </c>
    </row>
    <row r="16" spans="1:27" x14ac:dyDescent="0.35">
      <c r="V16" s="2"/>
      <c r="W16" s="1"/>
      <c r="X16" s="1"/>
      <c r="Y16" s="1"/>
      <c r="Z16" s="1"/>
      <c r="AA16" s="1"/>
    </row>
    <row r="17" spans="22:27" x14ac:dyDescent="0.35">
      <c r="V17" s="2" t="s">
        <v>300</v>
      </c>
      <c r="W17" s="1"/>
      <c r="X17" s="1"/>
      <c r="Y17" s="1"/>
      <c r="Z17" s="1"/>
      <c r="AA17" s="1"/>
    </row>
    <row r="18" spans="22:27" x14ac:dyDescent="0.35">
      <c r="V18" s="2" t="s">
        <v>74</v>
      </c>
      <c r="W18" s="1">
        <v>-1.2330000000000001</v>
      </c>
      <c r="X18" s="1" t="s">
        <v>318</v>
      </c>
      <c r="Y18" s="1" t="s">
        <v>18</v>
      </c>
      <c r="Z18" s="1" t="s">
        <v>19</v>
      </c>
      <c r="AA18" s="1">
        <v>8.9399999999999993E-2</v>
      </c>
    </row>
    <row r="19" spans="22:27" x14ac:dyDescent="0.35">
      <c r="V19" s="2" t="s">
        <v>76</v>
      </c>
      <c r="W19" s="1">
        <v>-0.188</v>
      </c>
      <c r="X19" s="1" t="s">
        <v>319</v>
      </c>
      <c r="Y19" s="1" t="s">
        <v>18</v>
      </c>
      <c r="Z19" s="1" t="s">
        <v>19</v>
      </c>
      <c r="AA19" s="1">
        <v>0.74450000000000005</v>
      </c>
    </row>
    <row r="20" spans="22:27" x14ac:dyDescent="0.35">
      <c r="V20" s="2"/>
      <c r="W20" s="1"/>
      <c r="X20" s="1"/>
      <c r="Y20" s="1"/>
      <c r="Z20" s="1"/>
      <c r="AA20" s="1"/>
    </row>
    <row r="21" spans="22:27" x14ac:dyDescent="0.35">
      <c r="V21" s="2" t="s">
        <v>304</v>
      </c>
      <c r="W21" s="1"/>
      <c r="X21" s="1"/>
      <c r="Y21" s="1"/>
      <c r="Z21" s="1"/>
      <c r="AA21" s="1"/>
    </row>
    <row r="22" spans="22:27" x14ac:dyDescent="0.35">
      <c r="V22" s="2" t="s">
        <v>74</v>
      </c>
      <c r="W22" s="1">
        <v>-0.56089999999999995</v>
      </c>
      <c r="X22" s="1" t="s">
        <v>320</v>
      </c>
      <c r="Y22" s="1" t="s">
        <v>22</v>
      </c>
      <c r="Z22" s="1" t="s">
        <v>44</v>
      </c>
      <c r="AA22" s="1">
        <v>5.8999999999999999E-3</v>
      </c>
    </row>
    <row r="23" spans="22:27" x14ac:dyDescent="0.35">
      <c r="V23" s="2" t="s">
        <v>76</v>
      </c>
      <c r="W23" s="1">
        <v>-0.10589999999999999</v>
      </c>
      <c r="X23" s="1" t="s">
        <v>321</v>
      </c>
      <c r="Y23" s="1" t="s">
        <v>18</v>
      </c>
      <c r="Z23" s="1" t="s">
        <v>19</v>
      </c>
      <c r="AA23" s="1">
        <v>0.28939999999999999</v>
      </c>
    </row>
    <row r="24" spans="22:27" x14ac:dyDescent="0.35">
      <c r="V24" s="2"/>
      <c r="W24" s="1"/>
      <c r="X24" s="1"/>
      <c r="Y24" s="1"/>
      <c r="Z24" s="1"/>
      <c r="AA24" s="1"/>
    </row>
    <row r="25" spans="22:27" x14ac:dyDescent="0.35">
      <c r="V25" s="2" t="s">
        <v>308</v>
      </c>
      <c r="W25" s="1"/>
      <c r="X25" s="1"/>
      <c r="Y25" s="1"/>
      <c r="Z25" s="1"/>
      <c r="AA25" s="1"/>
    </row>
    <row r="26" spans="22:27" x14ac:dyDescent="0.35">
      <c r="V26" s="2" t="s">
        <v>74</v>
      </c>
      <c r="W26" s="1">
        <v>-1.008</v>
      </c>
      <c r="X26" s="1" t="s">
        <v>322</v>
      </c>
      <c r="Y26" s="1" t="s">
        <v>18</v>
      </c>
      <c r="Z26" s="1" t="s">
        <v>19</v>
      </c>
      <c r="AA26" s="1">
        <v>0.18110000000000001</v>
      </c>
    </row>
    <row r="27" spans="22:27" x14ac:dyDescent="0.35">
      <c r="V27" s="2" t="s">
        <v>76</v>
      </c>
      <c r="W27" s="1">
        <v>-0.1694</v>
      </c>
      <c r="X27" s="1" t="s">
        <v>323</v>
      </c>
      <c r="Y27" s="1" t="s">
        <v>18</v>
      </c>
      <c r="Z27" s="1" t="s">
        <v>19</v>
      </c>
      <c r="AA27" s="1">
        <v>0.79559999999999997</v>
      </c>
    </row>
    <row r="28" spans="22:27" x14ac:dyDescent="0.35">
      <c r="V28" s="2"/>
      <c r="W28" s="1"/>
      <c r="X28" s="1"/>
      <c r="Y28" s="1"/>
      <c r="Z28" s="1"/>
      <c r="AA28" s="1"/>
    </row>
    <row r="29" spans="22:27" x14ac:dyDescent="0.35">
      <c r="V29" s="2" t="s">
        <v>310</v>
      </c>
      <c r="W29" s="1"/>
      <c r="X29" s="1"/>
      <c r="Y29" s="1"/>
      <c r="Z29" s="1"/>
      <c r="AA29" s="1"/>
    </row>
    <row r="30" spans="22:27" x14ac:dyDescent="0.35">
      <c r="V30" s="2" t="s">
        <v>74</v>
      </c>
      <c r="W30" s="1">
        <v>-1.748</v>
      </c>
      <c r="X30" s="1" t="s">
        <v>324</v>
      </c>
      <c r="Y30" s="1" t="s">
        <v>18</v>
      </c>
      <c r="Z30" s="1" t="s">
        <v>19</v>
      </c>
      <c r="AA30" s="1">
        <v>6.4799999999999996E-2</v>
      </c>
    </row>
    <row r="31" spans="22:27" x14ac:dyDescent="0.35">
      <c r="V31" s="2" t="s">
        <v>76</v>
      </c>
      <c r="W31" s="1">
        <v>-1.2370000000000001</v>
      </c>
      <c r="X31" s="1" t="s">
        <v>325</v>
      </c>
      <c r="Y31" s="1" t="s">
        <v>18</v>
      </c>
      <c r="Z31" s="1" t="s">
        <v>19</v>
      </c>
      <c r="AA31" s="1">
        <v>0.2354</v>
      </c>
    </row>
    <row r="32" spans="22:27" x14ac:dyDescent="0.35">
      <c r="V32" s="2"/>
      <c r="W32" s="1"/>
      <c r="X32" s="1"/>
      <c r="Y32" s="1"/>
      <c r="Z32" s="1"/>
      <c r="AA32" s="1"/>
    </row>
    <row r="33" spans="1:27" x14ac:dyDescent="0.35">
      <c r="V33" s="2" t="s">
        <v>311</v>
      </c>
      <c r="W33" s="1"/>
      <c r="X33" s="1"/>
      <c r="Y33" s="1"/>
      <c r="Z33" s="1"/>
      <c r="AA33" s="1"/>
    </row>
    <row r="34" spans="1:27" x14ac:dyDescent="0.35">
      <c r="V34" s="2" t="s">
        <v>74</v>
      </c>
      <c r="W34" s="1">
        <v>0.63160000000000005</v>
      </c>
      <c r="X34" s="1" t="s">
        <v>326</v>
      </c>
      <c r="Y34" s="1" t="s">
        <v>22</v>
      </c>
      <c r="Z34" s="1" t="s">
        <v>23</v>
      </c>
      <c r="AA34" s="1">
        <v>2.47E-2</v>
      </c>
    </row>
    <row r="35" spans="1:27" x14ac:dyDescent="0.35">
      <c r="V35" s="2" t="s">
        <v>76</v>
      </c>
      <c r="W35" s="1">
        <v>0.76570000000000005</v>
      </c>
      <c r="X35" s="1" t="s">
        <v>327</v>
      </c>
      <c r="Y35" s="1" t="s">
        <v>22</v>
      </c>
      <c r="Z35" s="1" t="s">
        <v>23</v>
      </c>
      <c r="AA35" s="1">
        <v>2.1999999999999999E-2</v>
      </c>
    </row>
    <row r="36" spans="1:27" x14ac:dyDescent="0.35">
      <c r="V36" s="2"/>
      <c r="W36" s="1"/>
      <c r="X36" s="1"/>
      <c r="Y36" s="1"/>
      <c r="Z36" s="1"/>
      <c r="AA36" s="1"/>
    </row>
    <row r="37" spans="1:27" x14ac:dyDescent="0.35">
      <c r="V37" s="2" t="s">
        <v>313</v>
      </c>
      <c r="W37" s="1"/>
      <c r="X37" s="1"/>
      <c r="Y37" s="1"/>
      <c r="Z37" s="1"/>
      <c r="AA37" s="1"/>
    </row>
    <row r="38" spans="1:27" x14ac:dyDescent="0.35">
      <c r="V38" s="2" t="s">
        <v>74</v>
      </c>
      <c r="W38" s="1">
        <v>0.48370000000000002</v>
      </c>
      <c r="X38" s="1" t="s">
        <v>328</v>
      </c>
      <c r="Y38" s="1" t="s">
        <v>22</v>
      </c>
      <c r="Z38" s="1" t="s">
        <v>23</v>
      </c>
      <c r="AA38" s="1">
        <v>1.7600000000000001E-2</v>
      </c>
    </row>
    <row r="39" spans="1:27" x14ac:dyDescent="0.35">
      <c r="V39" s="2" t="s">
        <v>76</v>
      </c>
      <c r="W39" s="1">
        <v>0.71360000000000001</v>
      </c>
      <c r="X39" s="1" t="s">
        <v>329</v>
      </c>
      <c r="Y39" s="1" t="s">
        <v>22</v>
      </c>
      <c r="Z39" s="1" t="s">
        <v>23</v>
      </c>
      <c r="AA39" s="1">
        <v>3.7699999999999997E-2</v>
      </c>
    </row>
    <row r="40" spans="1:27" x14ac:dyDescent="0.35">
      <c r="V40" s="2"/>
      <c r="W40" s="1"/>
      <c r="X40" s="1"/>
      <c r="Y40" s="1"/>
      <c r="Z40" s="1"/>
      <c r="AA40" s="1"/>
    </row>
    <row r="41" spans="1:27" x14ac:dyDescent="0.35">
      <c r="V41" s="2" t="s">
        <v>315</v>
      </c>
      <c r="W41" s="1"/>
      <c r="X41" s="1"/>
      <c r="Y41" s="1"/>
      <c r="Z41" s="1"/>
      <c r="AA41" s="1"/>
    </row>
    <row r="42" spans="1:27" x14ac:dyDescent="0.35">
      <c r="V42" s="2" t="s">
        <v>74</v>
      </c>
      <c r="W42" s="1">
        <v>0.52010000000000001</v>
      </c>
      <c r="X42" s="1" t="s">
        <v>330</v>
      </c>
      <c r="Y42" s="1" t="s">
        <v>22</v>
      </c>
      <c r="Z42" s="1" t="s">
        <v>23</v>
      </c>
      <c r="AA42" s="1">
        <v>2.5000000000000001E-2</v>
      </c>
    </row>
    <row r="43" spans="1:27" x14ac:dyDescent="0.35">
      <c r="V43" s="2" t="s">
        <v>76</v>
      </c>
      <c r="W43" s="1">
        <v>0.74660000000000004</v>
      </c>
      <c r="X43" s="1" t="s">
        <v>331</v>
      </c>
      <c r="Y43" s="1" t="s">
        <v>22</v>
      </c>
      <c r="Z43" s="1" t="s">
        <v>23</v>
      </c>
      <c r="AA43" s="1">
        <v>1.8599999999999998E-2</v>
      </c>
    </row>
    <row r="46" spans="1:27" x14ac:dyDescent="0.35">
      <c r="A46" t="s">
        <v>70</v>
      </c>
      <c r="B46" t="s">
        <v>4</v>
      </c>
      <c r="H46" t="s">
        <v>5</v>
      </c>
    </row>
    <row r="47" spans="1:27" x14ac:dyDescent="0.35">
      <c r="A47" t="s">
        <v>413</v>
      </c>
      <c r="B47" t="s">
        <v>6</v>
      </c>
      <c r="C47" t="s">
        <v>7</v>
      </c>
      <c r="D47" t="s">
        <v>8</v>
      </c>
      <c r="E47" t="s">
        <v>253</v>
      </c>
      <c r="F47" t="s">
        <v>28</v>
      </c>
      <c r="G47" t="s">
        <v>10</v>
      </c>
      <c r="H47" t="s">
        <v>6</v>
      </c>
      <c r="I47" t="s">
        <v>7</v>
      </c>
      <c r="J47" t="s">
        <v>8</v>
      </c>
      <c r="K47" t="s">
        <v>253</v>
      </c>
      <c r="L47" t="s">
        <v>28</v>
      </c>
      <c r="M47" t="s">
        <v>10</v>
      </c>
      <c r="O47" s="2" t="s">
        <v>223</v>
      </c>
      <c r="P47" s="1" t="s">
        <v>292</v>
      </c>
      <c r="Q47" s="1" t="s">
        <v>293</v>
      </c>
      <c r="R47" s="1" t="s">
        <v>294</v>
      </c>
      <c r="S47" s="1" t="s">
        <v>224</v>
      </c>
      <c r="T47" s="1" t="s">
        <v>151</v>
      </c>
      <c r="V47" s="2" t="s">
        <v>71</v>
      </c>
      <c r="W47" s="1" t="s">
        <v>12</v>
      </c>
      <c r="X47" s="1" t="s">
        <v>13</v>
      </c>
      <c r="Y47" s="1" t="s">
        <v>14</v>
      </c>
      <c r="Z47" s="1" t="s">
        <v>15</v>
      </c>
      <c r="AA47" s="1" t="s">
        <v>37</v>
      </c>
    </row>
    <row r="48" spans="1:27" x14ac:dyDescent="0.35">
      <c r="A48" s="2" t="s">
        <v>311</v>
      </c>
      <c r="B48" s="1">
        <v>-0.14419000000000001</v>
      </c>
      <c r="C48" s="1">
        <v>2.255814</v>
      </c>
      <c r="D48" s="1">
        <v>2.9069769999999999</v>
      </c>
      <c r="E48">
        <f>AVERAGE(B48:D48)</f>
        <v>1.6728670000000001</v>
      </c>
      <c r="F48">
        <f>_xlfn.STDEV.S(B48:D48)</f>
        <v>1.6069459913385389</v>
      </c>
      <c r="G48">
        <f>F48/SQRT(COUNT(B48:D48))</f>
        <v>0.92777070067249556</v>
      </c>
      <c r="H48" s="1">
        <v>-5.1159999999999997E-2</v>
      </c>
      <c r="I48" s="1">
        <v>0.432558</v>
      </c>
      <c r="J48" s="1">
        <v>0.19069800000000001</v>
      </c>
      <c r="K48">
        <f>AVERAGE(H48:J48)</f>
        <v>0.19069866666666668</v>
      </c>
      <c r="L48">
        <f>_xlfn.STDEV.S(H48:J48)</f>
        <v>0.24185900000068908</v>
      </c>
      <c r="M48">
        <f>L48/SQRT(COUNT(H48:J48))</f>
        <v>0.13963735875633154</v>
      </c>
      <c r="O48" s="2" t="s">
        <v>225</v>
      </c>
      <c r="P48" s="1">
        <v>6.92</v>
      </c>
      <c r="Q48" s="1">
        <v>4</v>
      </c>
      <c r="R48" s="1">
        <v>1.73</v>
      </c>
      <c r="S48" s="1" t="s">
        <v>339</v>
      </c>
      <c r="T48" s="1" t="s">
        <v>338</v>
      </c>
      <c r="V48" s="2"/>
      <c r="W48" s="1"/>
      <c r="X48" s="1"/>
      <c r="Y48" s="1"/>
      <c r="Z48" s="1"/>
      <c r="AA48" s="1"/>
    </row>
    <row r="49" spans="1:27" x14ac:dyDescent="0.35">
      <c r="A49" s="2" t="s">
        <v>313</v>
      </c>
      <c r="B49" s="1">
        <v>2.5522279999999999</v>
      </c>
      <c r="C49" s="1">
        <v>4.5874199999999998</v>
      </c>
      <c r="D49" s="1">
        <v>4.7027330000000003</v>
      </c>
      <c r="E49">
        <f t="shared" ref="E49:E50" si="6">AVERAGE(B49:D49)</f>
        <v>3.9474603333333333</v>
      </c>
      <c r="F49">
        <f t="shared" ref="F49:F50" si="7">_xlfn.STDEV.S(B49:D49)</f>
        <v>1.209681453927576</v>
      </c>
      <c r="G49">
        <f t="shared" ref="G49:G50" si="8">F49/SQRT(COUNT(B49:D49))</f>
        <v>0.69840991305878386</v>
      </c>
      <c r="H49" s="1">
        <v>0.91239199999999998</v>
      </c>
      <c r="I49" s="1">
        <v>0.69225000000000003</v>
      </c>
      <c r="J49" s="1">
        <v>0.70872299999999999</v>
      </c>
      <c r="K49">
        <f t="shared" ref="K49:K50" si="9">AVERAGE(H49:J49)</f>
        <v>0.77112166666666671</v>
      </c>
      <c r="L49">
        <f t="shared" ref="L49:L50" si="10">_xlfn.STDEV.S(H49:J49)</f>
        <v>0.12262063546700933</v>
      </c>
      <c r="M49">
        <f t="shared" ref="M49:M50" si="11">L49/SQRT(COUNT(H49:J49))</f>
        <v>7.079505689508081E-2</v>
      </c>
      <c r="O49" s="2" t="s">
        <v>228</v>
      </c>
      <c r="P49" s="1">
        <v>7.6619999999999999</v>
      </c>
      <c r="Q49" s="1">
        <v>2</v>
      </c>
      <c r="R49" s="1">
        <v>3.831</v>
      </c>
      <c r="S49" s="1" t="s">
        <v>337</v>
      </c>
      <c r="T49" s="1" t="s">
        <v>336</v>
      </c>
      <c r="V49" s="2" t="s">
        <v>311</v>
      </c>
      <c r="W49" s="1"/>
      <c r="X49" s="1"/>
      <c r="Y49" s="1"/>
      <c r="Z49" s="1"/>
      <c r="AA49" s="1"/>
    </row>
    <row r="50" spans="1:27" x14ac:dyDescent="0.35">
      <c r="A50" s="2" t="s">
        <v>315</v>
      </c>
      <c r="B50" s="1">
        <v>0.70526299999999997</v>
      </c>
      <c r="C50" s="1">
        <v>5.5684209999999998</v>
      </c>
      <c r="D50" s="1">
        <v>5.9684210000000002</v>
      </c>
      <c r="E50">
        <f t="shared" si="6"/>
        <v>4.0807016666666662</v>
      </c>
      <c r="F50">
        <f t="shared" si="7"/>
        <v>2.9300494269416912</v>
      </c>
      <c r="G50">
        <f t="shared" si="8"/>
        <v>1.6916648253836943</v>
      </c>
      <c r="H50" s="1">
        <v>1.084211</v>
      </c>
      <c r="I50" s="1">
        <v>1.821053</v>
      </c>
      <c r="J50" s="1">
        <v>2.242105</v>
      </c>
      <c r="K50">
        <f t="shared" si="9"/>
        <v>1.7157896666666665</v>
      </c>
      <c r="L50">
        <f t="shared" si="10"/>
        <v>0.5860801189405207</v>
      </c>
      <c r="M50">
        <f t="shared" si="11"/>
        <v>0.33837351443699754</v>
      </c>
      <c r="O50" s="2" t="s">
        <v>301</v>
      </c>
      <c r="P50" s="1">
        <v>48.37</v>
      </c>
      <c r="Q50" s="1">
        <v>2</v>
      </c>
      <c r="R50" s="1">
        <v>24.18</v>
      </c>
      <c r="S50" s="1" t="s">
        <v>335</v>
      </c>
      <c r="T50" s="1" t="s">
        <v>231</v>
      </c>
      <c r="V50" s="2" t="s">
        <v>74</v>
      </c>
      <c r="W50" s="1">
        <v>-1.5069999999999999</v>
      </c>
      <c r="X50" s="1" t="s">
        <v>332</v>
      </c>
      <c r="Y50" s="1" t="s">
        <v>22</v>
      </c>
      <c r="Z50" s="1" t="s">
        <v>26</v>
      </c>
      <c r="AA50" s="1">
        <v>1E-4</v>
      </c>
    </row>
    <row r="51" spans="1:27" x14ac:dyDescent="0.35">
      <c r="O51" s="2" t="s">
        <v>232</v>
      </c>
      <c r="P51" s="1">
        <v>11.78</v>
      </c>
      <c r="Q51" s="1">
        <v>6</v>
      </c>
      <c r="R51" s="1">
        <v>1.9630000000000001</v>
      </c>
      <c r="S51" s="1" t="s">
        <v>334</v>
      </c>
      <c r="T51" s="1" t="s">
        <v>333</v>
      </c>
      <c r="V51" s="2" t="s">
        <v>76</v>
      </c>
      <c r="W51" s="1">
        <v>-2.4809999999999999E-2</v>
      </c>
      <c r="X51" s="1" t="s">
        <v>332</v>
      </c>
      <c r="Y51" s="1" t="s">
        <v>22</v>
      </c>
      <c r="Z51" s="1" t="s">
        <v>26</v>
      </c>
      <c r="AA51" s="1">
        <v>1E-4</v>
      </c>
    </row>
    <row r="52" spans="1:27" x14ac:dyDescent="0.35">
      <c r="O52" s="2" t="s">
        <v>309</v>
      </c>
      <c r="P52" s="1">
        <v>14.58</v>
      </c>
      <c r="Q52" s="1">
        <v>12</v>
      </c>
      <c r="R52" s="1">
        <v>1.2150000000000001</v>
      </c>
      <c r="S52" s="1"/>
      <c r="T52" s="1"/>
      <c r="V52" s="2"/>
      <c r="W52" s="1"/>
      <c r="X52" s="1"/>
      <c r="Y52" s="1"/>
      <c r="Z52" s="1"/>
      <c r="AA52" s="1"/>
    </row>
    <row r="53" spans="1:27" x14ac:dyDescent="0.3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V53" s="2" t="s">
        <v>313</v>
      </c>
      <c r="W53" s="1"/>
      <c r="X53" s="1"/>
      <c r="Y53" s="1"/>
      <c r="Z53" s="1"/>
      <c r="AA53" s="1"/>
    </row>
    <row r="54" spans="1:27" x14ac:dyDescent="0.35">
      <c r="V54" s="2" t="s">
        <v>74</v>
      </c>
      <c r="W54" s="1">
        <v>-3.919</v>
      </c>
      <c r="X54" s="1" t="s">
        <v>332</v>
      </c>
      <c r="Y54" s="1" t="s">
        <v>22</v>
      </c>
      <c r="Z54" s="1" t="s">
        <v>26</v>
      </c>
      <c r="AA54" s="1">
        <v>1E-4</v>
      </c>
    </row>
    <row r="55" spans="1:27" x14ac:dyDescent="0.35">
      <c r="V55" s="2" t="s">
        <v>76</v>
      </c>
      <c r="W55" s="1">
        <v>-0.74229999999999996</v>
      </c>
      <c r="X55" s="1" t="s">
        <v>332</v>
      </c>
      <c r="Y55" s="1" t="s">
        <v>22</v>
      </c>
      <c r="Z55" s="1" t="s">
        <v>26</v>
      </c>
      <c r="AA55" s="1">
        <v>1E-4</v>
      </c>
    </row>
    <row r="56" spans="1:27" x14ac:dyDescent="0.35">
      <c r="V56" s="2"/>
      <c r="W56" s="1"/>
      <c r="X56" s="1"/>
      <c r="Y56" s="1"/>
      <c r="Z56" s="1"/>
      <c r="AA56" s="1"/>
    </row>
    <row r="57" spans="1:27" x14ac:dyDescent="0.35">
      <c r="V57" s="2" t="s">
        <v>315</v>
      </c>
      <c r="W57" s="1"/>
      <c r="X57" s="1"/>
      <c r="Y57" s="1"/>
      <c r="Z57" s="1"/>
      <c r="AA57" s="1"/>
    </row>
    <row r="58" spans="1:27" x14ac:dyDescent="0.35">
      <c r="V58" s="2" t="s">
        <v>74</v>
      </c>
      <c r="W58" s="1">
        <v>-4.0490000000000004</v>
      </c>
      <c r="X58" s="1" t="s">
        <v>332</v>
      </c>
      <c r="Y58" s="1" t="s">
        <v>22</v>
      </c>
      <c r="Z58" s="1" t="s">
        <v>26</v>
      </c>
      <c r="AA58" s="1">
        <v>1E-4</v>
      </c>
    </row>
    <row r="59" spans="1:27" x14ac:dyDescent="0.35">
      <c r="V59" s="2" t="s">
        <v>76</v>
      </c>
      <c r="W59" s="1">
        <v>-1.6839999999999999</v>
      </c>
      <c r="X59" s="1" t="s">
        <v>332</v>
      </c>
      <c r="Y59" s="1" t="s">
        <v>22</v>
      </c>
      <c r="Z59" s="1" t="s">
        <v>26</v>
      </c>
      <c r="AA59" s="1">
        <v>1E-4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9CF9-04CD-4C90-8434-5975C0F7D9AB}">
  <dimension ref="A1:W69"/>
  <sheetViews>
    <sheetView tabSelected="1" topLeftCell="A52" workbookViewId="0">
      <selection activeCell="A62" sqref="A62"/>
    </sheetView>
  </sheetViews>
  <sheetFormatPr defaultRowHeight="14.5" x14ac:dyDescent="0.35"/>
  <cols>
    <col min="1" max="1" width="29.6328125" customWidth="1"/>
    <col min="12" max="12" width="19.26953125" customWidth="1"/>
    <col min="13" max="13" width="10.08984375" customWidth="1"/>
    <col min="14" max="14" width="17.26953125" customWidth="1"/>
  </cols>
  <sheetData>
    <row r="1" spans="1:23" x14ac:dyDescent="0.35">
      <c r="A1" t="s">
        <v>254</v>
      </c>
    </row>
    <row r="2" spans="1:23" x14ac:dyDescent="0.35">
      <c r="A2" t="s">
        <v>0</v>
      </c>
      <c r="C2" t="s">
        <v>51</v>
      </c>
      <c r="I2" t="s">
        <v>52</v>
      </c>
      <c r="R2" s="8" t="s">
        <v>217</v>
      </c>
      <c r="S2" s="7" t="s">
        <v>12</v>
      </c>
      <c r="T2" s="7" t="s">
        <v>13</v>
      </c>
      <c r="U2" s="7" t="s">
        <v>14</v>
      </c>
      <c r="V2" s="7" t="s">
        <v>15</v>
      </c>
      <c r="W2" s="7" t="s">
        <v>37</v>
      </c>
    </row>
    <row r="3" spans="1:23" x14ac:dyDescent="0.35">
      <c r="A3" t="s">
        <v>53</v>
      </c>
      <c r="B3" s="6" t="s">
        <v>50</v>
      </c>
      <c r="C3" s="6" t="s">
        <v>6</v>
      </c>
      <c r="D3" s="6" t="s">
        <v>7</v>
      </c>
      <c r="E3" s="6" t="s">
        <v>253</v>
      </c>
      <c r="F3" s="6" t="s">
        <v>28</v>
      </c>
      <c r="G3" s="6" t="s">
        <v>10</v>
      </c>
      <c r="H3" s="6" t="s">
        <v>6</v>
      </c>
      <c r="I3" s="6" t="s">
        <v>7</v>
      </c>
      <c r="J3" s="6" t="s">
        <v>253</v>
      </c>
      <c r="K3" s="6" t="s">
        <v>28</v>
      </c>
      <c r="L3" s="6" t="s">
        <v>10</v>
      </c>
      <c r="M3" s="6"/>
      <c r="N3" s="8" t="s">
        <v>223</v>
      </c>
      <c r="O3" s="7" t="s">
        <v>224</v>
      </c>
      <c r="P3" s="7" t="s">
        <v>151</v>
      </c>
      <c r="R3" s="8"/>
      <c r="S3" s="7"/>
      <c r="T3" s="7"/>
      <c r="U3" s="7"/>
      <c r="V3" s="7"/>
      <c r="W3" s="7"/>
    </row>
    <row r="4" spans="1:23" x14ac:dyDescent="0.35">
      <c r="B4" s="2">
        <v>1.4</v>
      </c>
      <c r="C4" s="7">
        <v>120.8</v>
      </c>
      <c r="D4" s="7">
        <v>229.9</v>
      </c>
      <c r="E4" s="6">
        <f t="shared" ref="E4:E15" si="0">GEOMEAN(C4:D4)</f>
        <v>166.64909240676948</v>
      </c>
      <c r="F4" s="6">
        <f t="shared" ref="F4:F15" si="1">_xlfn.STDEV.S(C4:D4)</f>
        <v>77.145349827452321</v>
      </c>
      <c r="G4" s="6">
        <f t="shared" ref="G4:G15" si="2">F4/SQRT(COUNT(C4:D4))</f>
        <v>54.54999999999999</v>
      </c>
      <c r="H4" s="7">
        <v>189</v>
      </c>
      <c r="I4" s="7">
        <v>337.9</v>
      </c>
      <c r="J4" s="6">
        <f t="shared" ref="J4:J15" si="3">GEOMEAN(H4:I4)</f>
        <v>252.71149558340238</v>
      </c>
      <c r="K4" s="6">
        <f t="shared" ref="K4:K15" si="4">_xlfn.STDEV.S(H4:I4)</f>
        <v>105.28819971867684</v>
      </c>
      <c r="L4" s="6">
        <f t="shared" ref="L4:L15" si="5">K4/SQRT(COUNT(H4:I4))</f>
        <v>74.449999999999932</v>
      </c>
      <c r="M4" s="6"/>
      <c r="N4" s="8" t="s">
        <v>225</v>
      </c>
      <c r="O4" s="7" t="s">
        <v>376</v>
      </c>
      <c r="P4" s="7" t="s">
        <v>297</v>
      </c>
      <c r="R4" s="8" t="s">
        <v>340</v>
      </c>
      <c r="S4" s="7"/>
      <c r="T4" s="7"/>
      <c r="U4" s="7"/>
      <c r="V4" s="7"/>
      <c r="W4" s="7"/>
    </row>
    <row r="5" spans="1:23" x14ac:dyDescent="0.35">
      <c r="B5" s="2">
        <v>9.9</v>
      </c>
      <c r="C5" s="7">
        <v>116.6</v>
      </c>
      <c r="D5" s="7">
        <v>209.8</v>
      </c>
      <c r="E5" s="6">
        <f t="shared" si="0"/>
        <v>156.40549862456882</v>
      </c>
      <c r="F5" s="6">
        <f t="shared" si="1"/>
        <v>65.902352006586298</v>
      </c>
      <c r="G5" s="6">
        <f t="shared" si="2"/>
        <v>46.600000000000044</v>
      </c>
      <c r="H5" s="7">
        <v>187.8</v>
      </c>
      <c r="I5" s="7">
        <v>315.39999999999998</v>
      </c>
      <c r="J5" s="6">
        <f t="shared" si="3"/>
        <v>243.37649845455499</v>
      </c>
      <c r="K5" s="6">
        <f t="shared" si="4"/>
        <v>90.226825279403485</v>
      </c>
      <c r="L5" s="6">
        <f t="shared" si="5"/>
        <v>63.800000000000011</v>
      </c>
      <c r="M5" s="6"/>
      <c r="N5" s="8" t="s">
        <v>228</v>
      </c>
      <c r="O5" s="7" t="s">
        <v>377</v>
      </c>
      <c r="P5" s="7" t="s">
        <v>368</v>
      </c>
      <c r="R5" s="8" t="s">
        <v>341</v>
      </c>
      <c r="S5" s="7">
        <v>-88.1</v>
      </c>
      <c r="T5" s="7" t="s">
        <v>380</v>
      </c>
      <c r="U5" s="7" t="s">
        <v>22</v>
      </c>
      <c r="V5" s="7" t="s">
        <v>26</v>
      </c>
      <c r="W5" s="7">
        <v>5.0000000000000001E-4</v>
      </c>
    </row>
    <row r="6" spans="1:23" x14ac:dyDescent="0.35">
      <c r="B6" s="2">
        <v>18.5</v>
      </c>
      <c r="C6" s="7">
        <v>114.6</v>
      </c>
      <c r="D6" s="7">
        <v>208.8</v>
      </c>
      <c r="E6" s="6">
        <f t="shared" si="0"/>
        <v>154.6883318159453</v>
      </c>
      <c r="F6" s="6">
        <f t="shared" si="1"/>
        <v>66.609458787772823</v>
      </c>
      <c r="G6" s="6">
        <f t="shared" si="2"/>
        <v>47.10000000000003</v>
      </c>
      <c r="H6" s="7">
        <v>188.5</v>
      </c>
      <c r="I6" s="7">
        <v>322.2</v>
      </c>
      <c r="J6" s="6">
        <f t="shared" si="3"/>
        <v>246.44411131126665</v>
      </c>
      <c r="K6" s="6">
        <f t="shared" si="4"/>
        <v>94.540176644641406</v>
      </c>
      <c r="L6" s="6">
        <f t="shared" si="5"/>
        <v>66.849999999999994</v>
      </c>
      <c r="M6" s="6"/>
      <c r="N6" s="8" t="s">
        <v>229</v>
      </c>
      <c r="O6" s="7" t="s">
        <v>378</v>
      </c>
      <c r="P6" s="7" t="s">
        <v>297</v>
      </c>
      <c r="R6" s="8" t="s">
        <v>342</v>
      </c>
      <c r="S6" s="7">
        <v>-88.4</v>
      </c>
      <c r="T6" s="7" t="s">
        <v>381</v>
      </c>
      <c r="U6" s="7" t="s">
        <v>22</v>
      </c>
      <c r="V6" s="7" t="s">
        <v>26</v>
      </c>
      <c r="W6" s="7">
        <v>5.0000000000000001E-4</v>
      </c>
    </row>
    <row r="7" spans="1:23" x14ac:dyDescent="0.35">
      <c r="B7" s="2">
        <v>27.1</v>
      </c>
      <c r="C7" s="7">
        <v>81.400000000000006</v>
      </c>
      <c r="D7" s="7">
        <v>90.6</v>
      </c>
      <c r="E7" s="6">
        <f t="shared" si="0"/>
        <v>85.876888625520195</v>
      </c>
      <c r="F7" s="6">
        <f t="shared" si="1"/>
        <v>6.5053823869162288</v>
      </c>
      <c r="G7" s="6">
        <f t="shared" si="2"/>
        <v>4.5999999999999934</v>
      </c>
      <c r="H7" s="7">
        <v>78.5</v>
      </c>
      <c r="I7" s="7">
        <v>99</v>
      </c>
      <c r="J7" s="6">
        <f t="shared" si="3"/>
        <v>88.156111529490687</v>
      </c>
      <c r="K7" s="6">
        <f t="shared" si="4"/>
        <v>14.495689014324224</v>
      </c>
      <c r="L7" s="6">
        <f t="shared" si="5"/>
        <v>10.25</v>
      </c>
      <c r="M7" s="6"/>
      <c r="N7" s="8" t="s">
        <v>232</v>
      </c>
      <c r="O7" s="7" t="s">
        <v>379</v>
      </c>
      <c r="P7" s="7" t="s">
        <v>297</v>
      </c>
      <c r="R7" s="8" t="s">
        <v>343</v>
      </c>
      <c r="S7" s="7">
        <v>-93.65</v>
      </c>
      <c r="T7" s="7" t="s">
        <v>382</v>
      </c>
      <c r="U7" s="7" t="s">
        <v>22</v>
      </c>
      <c r="V7" s="7" t="s">
        <v>26</v>
      </c>
      <c r="W7" s="7">
        <v>2.9999999999999997E-4</v>
      </c>
    </row>
    <row r="8" spans="1:23" x14ac:dyDescent="0.35">
      <c r="B8" s="2">
        <v>35.700000000000003</v>
      </c>
      <c r="C8" s="7">
        <v>76.599999999999994</v>
      </c>
      <c r="D8" s="7">
        <v>95</v>
      </c>
      <c r="E8" s="6">
        <f t="shared" si="0"/>
        <v>85.305333948118388</v>
      </c>
      <c r="F8" s="6">
        <f t="shared" si="1"/>
        <v>13.0107647738325</v>
      </c>
      <c r="G8" s="6">
        <f t="shared" si="2"/>
        <v>9.2000000000000171</v>
      </c>
      <c r="H8" s="7">
        <v>74</v>
      </c>
      <c r="I8" s="7">
        <v>105.5</v>
      </c>
      <c r="J8" s="6">
        <f t="shared" si="3"/>
        <v>88.357229472182979</v>
      </c>
      <c r="K8" s="6">
        <f t="shared" si="4"/>
        <v>22.273863607376246</v>
      </c>
      <c r="L8" s="6">
        <f t="shared" si="5"/>
        <v>15.749999999999998</v>
      </c>
      <c r="M8" s="6"/>
      <c r="N8" s="8"/>
      <c r="O8" s="7"/>
      <c r="P8" s="1"/>
      <c r="R8" s="8" t="s">
        <v>344</v>
      </c>
      <c r="S8" s="7">
        <v>-2.75</v>
      </c>
      <c r="T8" s="7" t="s">
        <v>383</v>
      </c>
      <c r="U8" s="7" t="s">
        <v>18</v>
      </c>
      <c r="V8" s="7" t="s">
        <v>19</v>
      </c>
      <c r="W8" s="7" t="s">
        <v>345</v>
      </c>
    </row>
    <row r="9" spans="1:23" x14ac:dyDescent="0.35">
      <c r="B9" s="2">
        <v>44.2</v>
      </c>
      <c r="C9" s="7">
        <v>75.599999999999994</v>
      </c>
      <c r="D9" s="7">
        <v>93.4</v>
      </c>
      <c r="E9" s="6">
        <f t="shared" si="0"/>
        <v>84.029994644769559</v>
      </c>
      <c r="F9" s="6">
        <f t="shared" si="1"/>
        <v>12.58650070512055</v>
      </c>
      <c r="G9" s="6">
        <f t="shared" si="2"/>
        <v>8.9000000000000021</v>
      </c>
      <c r="H9" s="7">
        <v>72</v>
      </c>
      <c r="I9" s="7">
        <v>107</v>
      </c>
      <c r="J9" s="6">
        <f t="shared" si="3"/>
        <v>87.772433029966763</v>
      </c>
      <c r="K9" s="6">
        <f t="shared" si="4"/>
        <v>24.748737341529164</v>
      </c>
      <c r="L9" s="6">
        <f t="shared" si="5"/>
        <v>17.5</v>
      </c>
      <c r="M9" s="6"/>
      <c r="N9" s="7"/>
      <c r="O9" s="7"/>
      <c r="R9" s="8" t="s">
        <v>346</v>
      </c>
      <c r="S9" s="7">
        <v>-3.95</v>
      </c>
      <c r="T9" s="7" t="s">
        <v>384</v>
      </c>
      <c r="U9" s="7" t="s">
        <v>18</v>
      </c>
      <c r="V9" s="7" t="s">
        <v>19</v>
      </c>
      <c r="W9" s="7" t="s">
        <v>345</v>
      </c>
    </row>
    <row r="10" spans="1:23" x14ac:dyDescent="0.35">
      <c r="B10" s="2">
        <v>52.9</v>
      </c>
      <c r="C10" s="7">
        <v>185.1</v>
      </c>
      <c r="D10" s="7">
        <v>260</v>
      </c>
      <c r="E10" s="6">
        <f t="shared" si="0"/>
        <v>219.37638888449231</v>
      </c>
      <c r="F10" s="6">
        <f t="shared" si="1"/>
        <v>52.962297910872316</v>
      </c>
      <c r="G10" s="6">
        <f t="shared" si="2"/>
        <v>37.449999999999932</v>
      </c>
      <c r="H10" s="7">
        <v>341.1</v>
      </c>
      <c r="I10" s="7">
        <v>414.5</v>
      </c>
      <c r="J10" s="6">
        <f t="shared" si="3"/>
        <v>376.01323115018175</v>
      </c>
      <c r="K10" s="6">
        <f t="shared" si="4"/>
        <v>51.901637739092571</v>
      </c>
      <c r="L10" s="6">
        <f t="shared" si="5"/>
        <v>36.699999999999989</v>
      </c>
      <c r="M10" s="6"/>
      <c r="R10" s="8" t="s">
        <v>347</v>
      </c>
      <c r="S10" s="7">
        <v>-5</v>
      </c>
      <c r="T10" s="7" t="s">
        <v>385</v>
      </c>
      <c r="U10" s="7" t="s">
        <v>18</v>
      </c>
      <c r="V10" s="7" t="s">
        <v>19</v>
      </c>
      <c r="W10" s="7" t="s">
        <v>345</v>
      </c>
    </row>
    <row r="11" spans="1:23" x14ac:dyDescent="0.35">
      <c r="B11" s="2">
        <v>61.4</v>
      </c>
      <c r="C11" s="7">
        <v>177.1</v>
      </c>
      <c r="D11" s="7">
        <v>272.3</v>
      </c>
      <c r="E11" s="6">
        <f t="shared" si="0"/>
        <v>219.60038706705416</v>
      </c>
      <c r="F11" s="6">
        <f t="shared" si="1"/>
        <v>67.316565568959462</v>
      </c>
      <c r="G11" s="6">
        <f t="shared" si="2"/>
        <v>47.600000000000094</v>
      </c>
      <c r="H11" s="7">
        <v>366.5</v>
      </c>
      <c r="I11" s="7">
        <v>413.9</v>
      </c>
      <c r="J11" s="6">
        <f t="shared" si="3"/>
        <v>389.47958868212851</v>
      </c>
      <c r="K11" s="6">
        <f t="shared" si="4"/>
        <v>33.516861428242336</v>
      </c>
      <c r="L11" s="6">
        <f t="shared" si="5"/>
        <v>23.699999999999985</v>
      </c>
      <c r="M11" s="6"/>
      <c r="N11" s="6"/>
      <c r="R11" s="8" t="s">
        <v>348</v>
      </c>
      <c r="S11" s="7">
        <v>-155.30000000000001</v>
      </c>
      <c r="T11" s="7" t="s">
        <v>386</v>
      </c>
      <c r="U11" s="7" t="s">
        <v>22</v>
      </c>
      <c r="V11" s="7" t="s">
        <v>78</v>
      </c>
      <c r="W11" s="7" t="s">
        <v>145</v>
      </c>
    </row>
    <row r="12" spans="1:23" x14ac:dyDescent="0.35">
      <c r="B12" s="2">
        <v>70</v>
      </c>
      <c r="C12" s="7">
        <v>167.7</v>
      </c>
      <c r="D12" s="7">
        <v>256.2</v>
      </c>
      <c r="E12" s="6">
        <f t="shared" si="0"/>
        <v>207.27937668760006</v>
      </c>
      <c r="F12" s="6">
        <f t="shared" si="1"/>
        <v>62.578950135009343</v>
      </c>
      <c r="G12" s="6">
        <f t="shared" si="2"/>
        <v>44.249999999999915</v>
      </c>
      <c r="H12" s="7">
        <v>368.9</v>
      </c>
      <c r="I12" s="7">
        <v>409.6</v>
      </c>
      <c r="J12" s="6">
        <f t="shared" si="3"/>
        <v>388.7176867599415</v>
      </c>
      <c r="K12" s="6">
        <f t="shared" si="4"/>
        <v>28.779245994292516</v>
      </c>
      <c r="L12" s="6">
        <f t="shared" si="5"/>
        <v>20.350000000000023</v>
      </c>
      <c r="M12" s="6"/>
      <c r="N12" s="6"/>
      <c r="R12" s="8" t="s">
        <v>349</v>
      </c>
      <c r="S12" s="7">
        <v>-165.5</v>
      </c>
      <c r="T12" s="7" t="s">
        <v>387</v>
      </c>
      <c r="U12" s="7" t="s">
        <v>22</v>
      </c>
      <c r="V12" s="7" t="s">
        <v>78</v>
      </c>
      <c r="W12" s="7" t="s">
        <v>145</v>
      </c>
    </row>
    <row r="13" spans="1:23" x14ac:dyDescent="0.35">
      <c r="B13" s="2">
        <v>78.599999999999994</v>
      </c>
      <c r="C13" s="7">
        <v>45.7</v>
      </c>
      <c r="D13" s="7">
        <v>30.6</v>
      </c>
      <c r="E13" s="6">
        <f t="shared" si="0"/>
        <v>37.395454269202297</v>
      </c>
      <c r="F13" s="6">
        <f t="shared" si="1"/>
        <v>10.677312395916852</v>
      </c>
      <c r="G13" s="6">
        <f t="shared" si="2"/>
        <v>7.5499999999999883</v>
      </c>
      <c r="H13" s="7">
        <v>52.2</v>
      </c>
      <c r="I13" s="7">
        <v>36.5</v>
      </c>
      <c r="J13" s="6">
        <f t="shared" si="3"/>
        <v>43.649742267280345</v>
      </c>
      <c r="K13" s="6">
        <f t="shared" si="4"/>
        <v>11.101576464628792</v>
      </c>
      <c r="L13" s="6">
        <f t="shared" si="5"/>
        <v>7.849999999999997</v>
      </c>
      <c r="M13" s="6"/>
      <c r="N13" s="6"/>
      <c r="R13" s="8" t="s">
        <v>350</v>
      </c>
      <c r="S13" s="7">
        <v>-177.3</v>
      </c>
      <c r="T13" s="7" t="s">
        <v>388</v>
      </c>
      <c r="U13" s="7" t="s">
        <v>22</v>
      </c>
      <c r="V13" s="7" t="s">
        <v>78</v>
      </c>
      <c r="W13" s="7" t="s">
        <v>145</v>
      </c>
    </row>
    <row r="14" spans="1:23" x14ac:dyDescent="0.35">
      <c r="B14" s="2">
        <v>87.2</v>
      </c>
      <c r="C14" s="7">
        <v>45.3</v>
      </c>
      <c r="D14" s="7">
        <v>31.6</v>
      </c>
      <c r="E14" s="6">
        <f t="shared" si="0"/>
        <v>37.834904519504207</v>
      </c>
      <c r="F14" s="6">
        <f t="shared" si="1"/>
        <v>9.6873629022556678</v>
      </c>
      <c r="G14" s="6">
        <f t="shared" si="2"/>
        <v>6.8499999999999757</v>
      </c>
      <c r="H14" s="7">
        <v>59.5</v>
      </c>
      <c r="I14" s="7">
        <v>39.4</v>
      </c>
      <c r="J14" s="6">
        <f t="shared" si="3"/>
        <v>48.41797186995754</v>
      </c>
      <c r="K14" s="6">
        <f t="shared" si="4"/>
        <v>14.212846301849577</v>
      </c>
      <c r="L14" s="6">
        <f t="shared" si="5"/>
        <v>10.049999999999979</v>
      </c>
      <c r="M14" s="6"/>
      <c r="N14" s="6"/>
      <c r="R14" s="8" t="s">
        <v>351</v>
      </c>
      <c r="S14" s="7">
        <v>-6.2</v>
      </c>
      <c r="T14" s="7" t="s">
        <v>389</v>
      </c>
      <c r="U14" s="7" t="s">
        <v>18</v>
      </c>
      <c r="V14" s="7" t="s">
        <v>19</v>
      </c>
      <c r="W14" s="7" t="s">
        <v>345</v>
      </c>
    </row>
    <row r="15" spans="1:23" x14ac:dyDescent="0.35">
      <c r="B15" s="2">
        <v>95.7</v>
      </c>
      <c r="C15" s="7">
        <v>42.2</v>
      </c>
      <c r="D15" s="7">
        <v>29.9</v>
      </c>
      <c r="E15" s="6">
        <f t="shared" si="0"/>
        <v>35.521542759289048</v>
      </c>
      <c r="F15" s="6">
        <f t="shared" si="1"/>
        <v>8.69741340859456</v>
      </c>
      <c r="G15" s="6">
        <f t="shared" si="2"/>
        <v>6.1500000000000172</v>
      </c>
      <c r="H15" s="7">
        <v>58.1</v>
      </c>
      <c r="I15" s="7">
        <v>37.9</v>
      </c>
      <c r="J15" s="6">
        <f t="shared" si="3"/>
        <v>46.92536627454281</v>
      </c>
      <c r="K15" s="6">
        <f t="shared" si="4"/>
        <v>14.283556979968274</v>
      </c>
      <c r="L15" s="6">
        <f t="shared" si="5"/>
        <v>10.10000000000001</v>
      </c>
      <c r="M15" s="6"/>
      <c r="N15" s="6"/>
      <c r="R15" s="8" t="s">
        <v>352</v>
      </c>
      <c r="S15" s="7">
        <v>-11</v>
      </c>
      <c r="T15" s="7" t="s">
        <v>390</v>
      </c>
      <c r="U15" s="7" t="s">
        <v>18</v>
      </c>
      <c r="V15" s="7" t="s">
        <v>19</v>
      </c>
      <c r="W15" s="7">
        <v>0.99929999999999997</v>
      </c>
    </row>
    <row r="16" spans="1:23" x14ac:dyDescent="0.35">
      <c r="D16" s="6"/>
      <c r="R16" s="8" t="s">
        <v>353</v>
      </c>
      <c r="S16" s="7">
        <v>-11.95</v>
      </c>
      <c r="T16" s="7" t="s">
        <v>391</v>
      </c>
      <c r="U16" s="7" t="s">
        <v>18</v>
      </c>
      <c r="V16" s="7" t="s">
        <v>19</v>
      </c>
      <c r="W16" s="7">
        <v>0.99839999999999995</v>
      </c>
    </row>
    <row r="17" spans="1:23" x14ac:dyDescent="0.35">
      <c r="D17" s="6"/>
      <c r="R17" s="2"/>
      <c r="S17" s="1"/>
      <c r="T17" s="1"/>
      <c r="U17" s="1"/>
      <c r="V17" s="1"/>
      <c r="W17" s="1"/>
    </row>
    <row r="18" spans="1:23" x14ac:dyDescent="0.35">
      <c r="R18" s="2"/>
      <c r="S18" s="1"/>
      <c r="T18" s="1"/>
      <c r="U18" s="1"/>
      <c r="V18" s="1"/>
      <c r="W18" s="1"/>
    </row>
    <row r="19" spans="1:23" x14ac:dyDescent="0.35">
      <c r="A19" t="s">
        <v>53</v>
      </c>
      <c r="C19" t="s">
        <v>54</v>
      </c>
      <c r="I19" t="s">
        <v>55</v>
      </c>
      <c r="R19" s="8" t="s">
        <v>217</v>
      </c>
      <c r="S19" s="7" t="s">
        <v>12</v>
      </c>
      <c r="T19" s="7" t="s">
        <v>13</v>
      </c>
      <c r="U19" s="7" t="s">
        <v>14</v>
      </c>
      <c r="V19" s="7" t="s">
        <v>15</v>
      </c>
      <c r="W19" s="7" t="s">
        <v>37</v>
      </c>
    </row>
    <row r="20" spans="1:23" x14ac:dyDescent="0.35">
      <c r="B20" s="6" t="s">
        <v>50</v>
      </c>
      <c r="C20" s="6" t="s">
        <v>6</v>
      </c>
      <c r="D20" s="6" t="s">
        <v>7</v>
      </c>
      <c r="E20" s="6" t="s">
        <v>253</v>
      </c>
      <c r="F20" s="6" t="s">
        <v>28</v>
      </c>
      <c r="G20" s="6" t="s">
        <v>10</v>
      </c>
      <c r="H20" s="6" t="s">
        <v>6</v>
      </c>
      <c r="I20" s="6" t="s">
        <v>7</v>
      </c>
      <c r="J20" t="s">
        <v>253</v>
      </c>
      <c r="K20" t="s">
        <v>28</v>
      </c>
      <c r="L20" t="s">
        <v>10</v>
      </c>
      <c r="R20" s="8"/>
      <c r="S20" s="7"/>
      <c r="T20" s="7"/>
      <c r="U20" s="7"/>
      <c r="V20" s="7"/>
      <c r="W20" s="7"/>
    </row>
    <row r="21" spans="1:23" x14ac:dyDescent="0.35">
      <c r="B21" s="2">
        <v>1.4</v>
      </c>
      <c r="C21" s="1">
        <v>30.8</v>
      </c>
      <c r="D21" s="1">
        <v>65</v>
      </c>
      <c r="E21" s="6">
        <f t="shared" ref="E21:E32" si="6">GEOMEAN(C21:D21)</f>
        <v>44.743714642394188</v>
      </c>
      <c r="F21" s="6">
        <f t="shared" ref="F21:F32" si="7">_xlfn.STDEV.S(C21:D21)</f>
        <v>24.183051916579938</v>
      </c>
      <c r="G21" s="6">
        <f t="shared" ref="G21:G32" si="8">F21/SQRT(COUNT(C21:D21))</f>
        <v>17.100000000000009</v>
      </c>
      <c r="H21" s="1">
        <v>47.2</v>
      </c>
      <c r="I21" s="1">
        <v>80.3</v>
      </c>
      <c r="J21">
        <f t="shared" ref="J21:J32" si="9">GEOMEAN(H21:I21)</f>
        <v>61.56427535511159</v>
      </c>
      <c r="K21">
        <f t="shared" ref="K21:K32" si="10">_xlfn.STDEV.S(H21:I21)</f>
        <v>23.40523445727473</v>
      </c>
      <c r="L21">
        <f t="shared" ref="L21:L32" si="11">K21/SQRT(COUNT(H21:I21))</f>
        <v>16.550000000000004</v>
      </c>
      <c r="N21" s="2" t="s">
        <v>223</v>
      </c>
      <c r="O21" s="7" t="s">
        <v>224</v>
      </c>
      <c r="P21" s="7" t="s">
        <v>151</v>
      </c>
      <c r="R21" s="8" t="s">
        <v>354</v>
      </c>
      <c r="S21" s="7"/>
      <c r="T21" s="7"/>
      <c r="U21" s="7"/>
      <c r="V21" s="7"/>
      <c r="W21" s="7"/>
    </row>
    <row r="22" spans="1:23" x14ac:dyDescent="0.35">
      <c r="B22" s="2">
        <v>9.9</v>
      </c>
      <c r="C22" s="1">
        <v>30</v>
      </c>
      <c r="D22" s="1">
        <v>60.7</v>
      </c>
      <c r="E22" s="6">
        <f t="shared" si="6"/>
        <v>42.67317658670374</v>
      </c>
      <c r="F22" s="6">
        <f t="shared" si="7"/>
        <v>21.708178182427005</v>
      </c>
      <c r="G22" s="6">
        <f t="shared" si="8"/>
        <v>15.349999999999996</v>
      </c>
      <c r="H22" s="1">
        <v>50</v>
      </c>
      <c r="I22" s="1">
        <v>78.599999999999994</v>
      </c>
      <c r="J22">
        <f t="shared" si="9"/>
        <v>62.689712074629917</v>
      </c>
      <c r="K22">
        <f t="shared" si="10"/>
        <v>20.223253941935248</v>
      </c>
      <c r="L22">
        <f t="shared" si="11"/>
        <v>14.29999999999999</v>
      </c>
      <c r="N22" s="2" t="s">
        <v>225</v>
      </c>
      <c r="O22" s="7" t="s">
        <v>392</v>
      </c>
      <c r="P22" s="7" t="s">
        <v>393</v>
      </c>
      <c r="R22" s="8" t="s">
        <v>341</v>
      </c>
      <c r="S22" s="7">
        <v>-15.85</v>
      </c>
      <c r="T22" s="7" t="s">
        <v>400</v>
      </c>
      <c r="U22" s="7" t="s">
        <v>18</v>
      </c>
      <c r="V22" s="7" t="s">
        <v>19</v>
      </c>
      <c r="W22" s="7">
        <v>0.96279999999999999</v>
      </c>
    </row>
    <row r="23" spans="1:23" x14ac:dyDescent="0.35">
      <c r="B23" s="2">
        <v>18.5</v>
      </c>
      <c r="C23" s="1">
        <v>35.4</v>
      </c>
      <c r="D23" s="1">
        <v>59.3</v>
      </c>
      <c r="E23" s="6">
        <f t="shared" si="6"/>
        <v>45.817245661431897</v>
      </c>
      <c r="F23" s="6">
        <f t="shared" si="7"/>
        <v>16.899852070358499</v>
      </c>
      <c r="G23" s="6">
        <f t="shared" si="8"/>
        <v>11.950000000000008</v>
      </c>
      <c r="H23" s="1">
        <v>50.4</v>
      </c>
      <c r="I23" s="1">
        <v>78.8</v>
      </c>
      <c r="J23">
        <f t="shared" si="9"/>
        <v>63.019996826404231</v>
      </c>
      <c r="K23">
        <f t="shared" si="10"/>
        <v>20.081832585697967</v>
      </c>
      <c r="L23">
        <f t="shared" si="11"/>
        <v>14.200000000000012</v>
      </c>
      <c r="N23" s="2" t="s">
        <v>228</v>
      </c>
      <c r="O23" s="7" t="s">
        <v>394</v>
      </c>
      <c r="P23" s="7" t="s">
        <v>395</v>
      </c>
      <c r="R23" s="8" t="s">
        <v>342</v>
      </c>
      <c r="S23" s="7">
        <v>-18.95</v>
      </c>
      <c r="T23" s="7" t="s">
        <v>401</v>
      </c>
      <c r="U23" s="7" t="s">
        <v>18</v>
      </c>
      <c r="V23" s="7" t="s">
        <v>19</v>
      </c>
      <c r="W23" s="7">
        <v>0.88529999999999998</v>
      </c>
    </row>
    <row r="24" spans="1:23" x14ac:dyDescent="0.35">
      <c r="B24" s="2">
        <v>27.1</v>
      </c>
      <c r="C24" s="1">
        <v>44.4</v>
      </c>
      <c r="D24" s="1">
        <v>41.5</v>
      </c>
      <c r="E24" s="6">
        <f t="shared" si="6"/>
        <v>42.925516886812204</v>
      </c>
      <c r="F24" s="6">
        <f t="shared" si="7"/>
        <v>2.0506096654409869</v>
      </c>
      <c r="G24" s="6">
        <f t="shared" si="8"/>
        <v>1.4499999999999993</v>
      </c>
      <c r="H24" s="1">
        <v>46.8</v>
      </c>
      <c r="I24" s="1">
        <v>34.6</v>
      </c>
      <c r="J24">
        <f t="shared" si="9"/>
        <v>40.240278329057318</v>
      </c>
      <c r="K24">
        <f t="shared" si="10"/>
        <v>8.6267027304758308</v>
      </c>
      <c r="L24">
        <f t="shared" si="11"/>
        <v>6.099999999999965</v>
      </c>
      <c r="N24" s="2" t="s">
        <v>229</v>
      </c>
      <c r="O24" s="7" t="s">
        <v>396</v>
      </c>
      <c r="P24" s="7" t="s">
        <v>397</v>
      </c>
      <c r="R24" s="8" t="s">
        <v>343</v>
      </c>
      <c r="S24" s="7">
        <v>-17.25</v>
      </c>
      <c r="T24" s="7" t="s">
        <v>402</v>
      </c>
      <c r="U24" s="7" t="s">
        <v>18</v>
      </c>
      <c r="V24" s="7" t="s">
        <v>19</v>
      </c>
      <c r="W24" s="7">
        <v>0.93459999999999999</v>
      </c>
    </row>
    <row r="25" spans="1:23" x14ac:dyDescent="0.35">
      <c r="B25" s="2">
        <v>35.700000000000003</v>
      </c>
      <c r="C25" s="1">
        <v>41.1</v>
      </c>
      <c r="D25" s="1">
        <v>38.9</v>
      </c>
      <c r="E25" s="6">
        <f t="shared" si="6"/>
        <v>39.9848721393479</v>
      </c>
      <c r="F25" s="6">
        <f t="shared" si="7"/>
        <v>1.5556349186104066</v>
      </c>
      <c r="G25" s="6">
        <f t="shared" si="8"/>
        <v>1.1000000000000014</v>
      </c>
      <c r="H25" s="1">
        <v>47.9</v>
      </c>
      <c r="I25" s="1">
        <v>31.7</v>
      </c>
      <c r="J25">
        <f t="shared" si="9"/>
        <v>38.967037352100554</v>
      </c>
      <c r="K25">
        <f t="shared" si="10"/>
        <v>11.455129855222081</v>
      </c>
      <c r="L25">
        <f t="shared" si="11"/>
        <v>8.1000000000000068</v>
      </c>
      <c r="N25" s="2" t="s">
        <v>232</v>
      </c>
      <c r="O25" s="7" t="s">
        <v>398</v>
      </c>
      <c r="P25" s="7" t="s">
        <v>399</v>
      </c>
      <c r="R25" s="8" t="s">
        <v>344</v>
      </c>
      <c r="S25" s="7">
        <v>2.25</v>
      </c>
      <c r="T25" s="7" t="s">
        <v>403</v>
      </c>
      <c r="U25" s="7" t="s">
        <v>18</v>
      </c>
      <c r="V25" s="7" t="s">
        <v>19</v>
      </c>
      <c r="W25" s="7" t="s">
        <v>345</v>
      </c>
    </row>
    <row r="26" spans="1:23" x14ac:dyDescent="0.35">
      <c r="B26" s="2">
        <v>44.2</v>
      </c>
      <c r="C26" s="1">
        <v>41.5</v>
      </c>
      <c r="D26" s="1">
        <v>36.299999999999997</v>
      </c>
      <c r="E26" s="6">
        <f t="shared" si="6"/>
        <v>38.81301328163017</v>
      </c>
      <c r="F26" s="6">
        <f t="shared" si="7"/>
        <v>3.6769552621700492</v>
      </c>
      <c r="G26" s="6">
        <f t="shared" si="8"/>
        <v>2.6000000000000014</v>
      </c>
      <c r="H26" s="1">
        <v>48.3</v>
      </c>
      <c r="I26" s="1">
        <v>33.5</v>
      </c>
      <c r="J26">
        <f t="shared" si="9"/>
        <v>40.224992231198755</v>
      </c>
      <c r="K26">
        <f t="shared" si="10"/>
        <v>10.465180361560902</v>
      </c>
      <c r="L26">
        <f t="shared" si="11"/>
        <v>7.3999999999999986</v>
      </c>
      <c r="N26" s="2" t="s">
        <v>309</v>
      </c>
      <c r="O26" s="1"/>
      <c r="P26" s="1"/>
      <c r="R26" s="8" t="s">
        <v>346</v>
      </c>
      <c r="S26" s="7">
        <v>0.2</v>
      </c>
      <c r="T26" s="7" t="s">
        <v>404</v>
      </c>
      <c r="U26" s="7" t="s">
        <v>18</v>
      </c>
      <c r="V26" s="7" t="s">
        <v>19</v>
      </c>
      <c r="W26" s="7" t="s">
        <v>345</v>
      </c>
    </row>
    <row r="27" spans="1:23" x14ac:dyDescent="0.35">
      <c r="B27" s="2">
        <v>52.9</v>
      </c>
      <c r="C27" s="1">
        <v>89.7</v>
      </c>
      <c r="D27" s="1">
        <v>62.8</v>
      </c>
      <c r="E27" s="6">
        <f t="shared" si="6"/>
        <v>75.054380285230522</v>
      </c>
      <c r="F27" s="6">
        <f t="shared" si="7"/>
        <v>19.021172413918137</v>
      </c>
      <c r="G27" s="6">
        <f t="shared" si="8"/>
        <v>13.450000000000005</v>
      </c>
      <c r="H27" s="1">
        <v>107.1</v>
      </c>
      <c r="I27" s="1">
        <v>162.19999999999999</v>
      </c>
      <c r="J27">
        <f t="shared" si="9"/>
        <v>131.80144157026507</v>
      </c>
      <c r="K27">
        <f t="shared" si="10"/>
        <v>38.96158364337883</v>
      </c>
      <c r="L27">
        <f t="shared" si="11"/>
        <v>27.550000000000043</v>
      </c>
      <c r="R27" s="8" t="s">
        <v>347</v>
      </c>
      <c r="S27" s="7">
        <v>-2</v>
      </c>
      <c r="T27" s="7" t="s">
        <v>405</v>
      </c>
      <c r="U27" s="7" t="s">
        <v>18</v>
      </c>
      <c r="V27" s="7" t="s">
        <v>19</v>
      </c>
      <c r="W27" s="7" t="s">
        <v>345</v>
      </c>
    </row>
    <row r="28" spans="1:23" x14ac:dyDescent="0.35">
      <c r="B28" s="2">
        <v>61.4</v>
      </c>
      <c r="C28" s="1">
        <v>83.6</v>
      </c>
      <c r="D28" s="1">
        <v>44.5</v>
      </c>
      <c r="E28" s="6">
        <f t="shared" si="6"/>
        <v>60.99344227046052</v>
      </c>
      <c r="F28" s="6">
        <f t="shared" si="7"/>
        <v>27.647875144394021</v>
      </c>
      <c r="G28" s="6">
        <f t="shared" si="8"/>
        <v>19.550000000000008</v>
      </c>
      <c r="H28" s="1">
        <v>111.9</v>
      </c>
      <c r="I28" s="1">
        <v>154.80000000000001</v>
      </c>
      <c r="J28">
        <f t="shared" si="9"/>
        <v>131.61352514084561</v>
      </c>
      <c r="K28">
        <f t="shared" si="10"/>
        <v>30.334880912902797</v>
      </c>
      <c r="L28">
        <f t="shared" si="11"/>
        <v>21.449999999999935</v>
      </c>
      <c r="R28" s="8" t="s">
        <v>348</v>
      </c>
      <c r="S28" s="7">
        <v>-48.4</v>
      </c>
      <c r="T28" s="7" t="s">
        <v>406</v>
      </c>
      <c r="U28" s="7" t="s">
        <v>22</v>
      </c>
      <c r="V28" s="7" t="s">
        <v>23</v>
      </c>
      <c r="W28" s="7">
        <v>3.1300000000000001E-2</v>
      </c>
    </row>
    <row r="29" spans="1:23" x14ac:dyDescent="0.35">
      <c r="B29" s="2">
        <v>70</v>
      </c>
      <c r="C29" s="1">
        <v>78.099999999999994</v>
      </c>
      <c r="D29" s="1">
        <v>40.299999999999997</v>
      </c>
      <c r="E29" s="6">
        <f t="shared" si="6"/>
        <v>56.101960750048647</v>
      </c>
      <c r="F29" s="6">
        <f t="shared" si="7"/>
        <v>26.728636328851497</v>
      </c>
      <c r="G29" s="6">
        <f t="shared" si="8"/>
        <v>18.899999999999999</v>
      </c>
      <c r="H29" s="1">
        <v>109.1</v>
      </c>
      <c r="I29" s="1">
        <v>152.4</v>
      </c>
      <c r="J29">
        <f t="shared" si="9"/>
        <v>128.94510459881755</v>
      </c>
      <c r="K29">
        <f t="shared" si="10"/>
        <v>30.617723625377504</v>
      </c>
      <c r="L29">
        <f t="shared" si="11"/>
        <v>21.649999999999995</v>
      </c>
      <c r="R29" s="8" t="s">
        <v>349</v>
      </c>
      <c r="S29" s="7">
        <v>-54.3</v>
      </c>
      <c r="T29" s="7" t="s">
        <v>407</v>
      </c>
      <c r="U29" s="7" t="s">
        <v>22</v>
      </c>
      <c r="V29" s="7" t="s">
        <v>23</v>
      </c>
      <c r="W29" s="7">
        <v>1.38E-2</v>
      </c>
    </row>
    <row r="30" spans="1:23" x14ac:dyDescent="0.35">
      <c r="B30" s="2">
        <v>78.599999999999994</v>
      </c>
      <c r="C30" s="1">
        <v>26</v>
      </c>
      <c r="D30" s="1">
        <v>14</v>
      </c>
      <c r="E30" s="6">
        <f t="shared" si="6"/>
        <v>19.078784028338912</v>
      </c>
      <c r="F30" s="6">
        <f t="shared" si="7"/>
        <v>8.4852813742385695</v>
      </c>
      <c r="G30" s="6">
        <f t="shared" si="8"/>
        <v>5.9999999999999991</v>
      </c>
      <c r="H30" s="1">
        <v>45.9</v>
      </c>
      <c r="I30" s="1">
        <v>17.5</v>
      </c>
      <c r="J30">
        <f t="shared" si="9"/>
        <v>28.341665441536776</v>
      </c>
      <c r="K30">
        <f t="shared" si="10"/>
        <v>20.081832585697949</v>
      </c>
      <c r="L30">
        <f t="shared" si="11"/>
        <v>14.2</v>
      </c>
      <c r="R30" s="8" t="s">
        <v>350</v>
      </c>
      <c r="S30" s="7">
        <v>-51.55</v>
      </c>
      <c r="T30" s="7" t="s">
        <v>408</v>
      </c>
      <c r="U30" s="7" t="s">
        <v>22</v>
      </c>
      <c r="V30" s="7" t="s">
        <v>23</v>
      </c>
      <c r="W30" s="7">
        <v>2.0199999999999999E-2</v>
      </c>
    </row>
    <row r="31" spans="1:23" x14ac:dyDescent="0.35">
      <c r="B31" s="2">
        <v>87.2</v>
      </c>
      <c r="C31" s="1">
        <v>23.8</v>
      </c>
      <c r="D31" s="1">
        <v>12.7</v>
      </c>
      <c r="E31" s="6">
        <f t="shared" si="6"/>
        <v>17.385626246989204</v>
      </c>
      <c r="F31" s="6">
        <f t="shared" si="7"/>
        <v>7.8488852711706789</v>
      </c>
      <c r="G31" s="6">
        <f t="shared" si="8"/>
        <v>5.5500000000000007</v>
      </c>
      <c r="H31" s="1">
        <v>49.8</v>
      </c>
      <c r="I31" s="1">
        <v>17.7</v>
      </c>
      <c r="J31">
        <f t="shared" si="9"/>
        <v>29.689392044971214</v>
      </c>
      <c r="K31">
        <f t="shared" si="10"/>
        <v>22.698127676088163</v>
      </c>
      <c r="L31">
        <f t="shared" si="11"/>
        <v>16.04999999999999</v>
      </c>
      <c r="R31" s="8" t="s">
        <v>351</v>
      </c>
      <c r="S31" s="7">
        <v>-11.7</v>
      </c>
      <c r="T31" s="7" t="s">
        <v>409</v>
      </c>
      <c r="U31" s="7" t="s">
        <v>18</v>
      </c>
      <c r="V31" s="7" t="s">
        <v>19</v>
      </c>
      <c r="W31" s="7">
        <v>0.99670000000000003</v>
      </c>
    </row>
    <row r="32" spans="1:23" x14ac:dyDescent="0.35">
      <c r="B32" s="2">
        <v>95.7</v>
      </c>
      <c r="C32" s="1">
        <v>23.1</v>
      </c>
      <c r="D32" s="1">
        <v>11.9</v>
      </c>
      <c r="E32" s="6">
        <f t="shared" si="6"/>
        <v>16.579806995257815</v>
      </c>
      <c r="F32" s="6">
        <f t="shared" si="7"/>
        <v>7.9195959492893344</v>
      </c>
      <c r="G32" s="6">
        <f t="shared" si="8"/>
        <v>5.6000000000000014</v>
      </c>
      <c r="H32" s="1">
        <v>52.4</v>
      </c>
      <c r="I32" s="1">
        <v>16.3</v>
      </c>
      <c r="J32">
        <f t="shared" si="9"/>
        <v>29.225331478017491</v>
      </c>
      <c r="K32">
        <f t="shared" si="10"/>
        <v>25.526554800834358</v>
      </c>
      <c r="L32">
        <f t="shared" si="11"/>
        <v>18.049999999999994</v>
      </c>
      <c r="R32" s="8" t="s">
        <v>352</v>
      </c>
      <c r="S32" s="7">
        <v>-15.5</v>
      </c>
      <c r="T32" s="7" t="s">
        <v>410</v>
      </c>
      <c r="U32" s="7" t="s">
        <v>18</v>
      </c>
      <c r="V32" s="7" t="s">
        <v>19</v>
      </c>
      <c r="W32" s="7">
        <v>0.96830000000000005</v>
      </c>
    </row>
    <row r="33" spans="1:23" x14ac:dyDescent="0.35">
      <c r="B33" s="2"/>
      <c r="C33" s="1"/>
      <c r="D33" s="1"/>
      <c r="E33" s="1"/>
      <c r="F33" s="1"/>
      <c r="G33" s="1"/>
      <c r="H33" s="1"/>
      <c r="R33" s="8" t="s">
        <v>353</v>
      </c>
      <c r="S33" s="7">
        <v>-16.850000000000001</v>
      </c>
      <c r="T33" s="7" t="s">
        <v>411</v>
      </c>
      <c r="U33" s="7" t="s">
        <v>18</v>
      </c>
      <c r="V33" s="7" t="s">
        <v>19</v>
      </c>
      <c r="W33" s="7">
        <v>0.94379999999999997</v>
      </c>
    </row>
    <row r="34" spans="1:23" x14ac:dyDescent="0.35">
      <c r="R34" s="2"/>
      <c r="S34" s="1"/>
      <c r="T34" s="1"/>
      <c r="U34" s="1"/>
      <c r="V34" s="1"/>
      <c r="W34" s="1"/>
    </row>
    <row r="35" spans="1:23" x14ac:dyDescent="0.35">
      <c r="B35" s="2"/>
      <c r="C35" s="1"/>
      <c r="D35" s="1"/>
      <c r="E35" s="1"/>
      <c r="F35" s="1"/>
      <c r="G35" s="1"/>
      <c r="H35" s="1"/>
      <c r="R35" s="2"/>
      <c r="S35" s="1"/>
      <c r="T35" s="1"/>
      <c r="U35" s="1"/>
      <c r="V35" s="1"/>
      <c r="W35" s="1"/>
    </row>
    <row r="36" spans="1:23" x14ac:dyDescent="0.35">
      <c r="A36" t="s">
        <v>59</v>
      </c>
      <c r="L36" s="8" t="s">
        <v>207</v>
      </c>
      <c r="M36" s="7"/>
      <c r="P36" s="8" t="s">
        <v>11</v>
      </c>
      <c r="Q36" s="7" t="s">
        <v>12</v>
      </c>
      <c r="R36" s="7" t="s">
        <v>13</v>
      </c>
      <c r="S36" s="7" t="s">
        <v>14</v>
      </c>
      <c r="T36" s="7" t="s">
        <v>15</v>
      </c>
      <c r="U36" s="7" t="s">
        <v>37</v>
      </c>
    </row>
    <row r="37" spans="1:23" x14ac:dyDescent="0.35">
      <c r="A37" t="s">
        <v>60</v>
      </c>
      <c r="B37" t="s">
        <v>6</v>
      </c>
      <c r="C37" t="s">
        <v>7</v>
      </c>
      <c r="D37" t="s">
        <v>58</v>
      </c>
      <c r="E37" t="s">
        <v>28</v>
      </c>
      <c r="F37" t="s">
        <v>10</v>
      </c>
      <c r="L37" s="8" t="s">
        <v>208</v>
      </c>
      <c r="M37" s="7">
        <v>9.3369999999999997</v>
      </c>
      <c r="P37" s="8" t="s">
        <v>356</v>
      </c>
      <c r="Q37" s="7">
        <v>-240.5</v>
      </c>
      <c r="R37" s="7" t="s">
        <v>357</v>
      </c>
      <c r="S37" s="7" t="s">
        <v>18</v>
      </c>
      <c r="T37" s="7" t="s">
        <v>19</v>
      </c>
      <c r="U37" s="7">
        <v>9.5899999999999999E-2</v>
      </c>
    </row>
    <row r="38" spans="1:23" x14ac:dyDescent="0.35">
      <c r="A38" t="s">
        <v>56</v>
      </c>
      <c r="B38" s="7">
        <v>72.400000000000006</v>
      </c>
      <c r="C38" s="7">
        <v>178.9</v>
      </c>
      <c r="D38">
        <f>GEOMEAN(B38:C38)</f>
        <v>113.80843553972613</v>
      </c>
      <c r="E38">
        <f>_xlfn.STDEV.S(B38:C38)</f>
        <v>75.306872196367308</v>
      </c>
      <c r="F38">
        <f>E38/SQRT(COUNT(B38:C38))</f>
        <v>53.249999999999993</v>
      </c>
      <c r="H38" s="1"/>
      <c r="I38" s="1"/>
      <c r="J38" s="1"/>
      <c r="L38" s="8" t="s">
        <v>151</v>
      </c>
      <c r="M38" s="7">
        <v>2.8000000000000001E-2</v>
      </c>
      <c r="P38" s="8" t="s">
        <v>358</v>
      </c>
      <c r="Q38" s="7">
        <v>95.8</v>
      </c>
      <c r="R38" s="7" t="s">
        <v>359</v>
      </c>
      <c r="S38" s="7" t="s">
        <v>18</v>
      </c>
      <c r="T38" s="7" t="s">
        <v>19</v>
      </c>
      <c r="U38" s="7">
        <v>0.60289999999999999</v>
      </c>
    </row>
    <row r="39" spans="1:23" x14ac:dyDescent="0.35">
      <c r="A39" t="s">
        <v>57</v>
      </c>
      <c r="B39" s="7">
        <v>12.3</v>
      </c>
      <c r="C39" s="7">
        <v>47.4</v>
      </c>
      <c r="D39">
        <f t="shared" ref="D39:D41" si="12">GEOMEAN(B39:C39)</f>
        <v>24.145807089430662</v>
      </c>
      <c r="E39">
        <f t="shared" ref="E39:E41" si="13">_xlfn.STDEV.S(B39:C39)</f>
        <v>24.819448019647812</v>
      </c>
      <c r="F39">
        <f t="shared" ref="F39:F41" si="14">E39/SQRT(COUNT(B39:C39))</f>
        <v>17.549999999999994</v>
      </c>
      <c r="H39" s="1"/>
      <c r="I39" s="1"/>
      <c r="L39" s="8" t="s">
        <v>152</v>
      </c>
      <c r="M39" s="7" t="s">
        <v>23</v>
      </c>
      <c r="P39" s="8" t="s">
        <v>360</v>
      </c>
      <c r="Q39" s="7">
        <v>92.15</v>
      </c>
      <c r="R39" s="7" t="s">
        <v>361</v>
      </c>
      <c r="S39" s="7" t="s">
        <v>18</v>
      </c>
      <c r="T39" s="7" t="s">
        <v>19</v>
      </c>
      <c r="U39" s="7">
        <v>0.62760000000000005</v>
      </c>
    </row>
    <row r="40" spans="1:23" x14ac:dyDescent="0.35">
      <c r="A40" t="s">
        <v>83</v>
      </c>
      <c r="B40" s="7">
        <v>448</v>
      </c>
      <c r="C40" s="7">
        <v>284.3</v>
      </c>
      <c r="D40">
        <f t="shared" si="12"/>
        <v>356.88429497527625</v>
      </c>
      <c r="E40">
        <f t="shared" si="13"/>
        <v>115.75338008023796</v>
      </c>
      <c r="F40">
        <f t="shared" si="14"/>
        <v>81.85000000000008</v>
      </c>
      <c r="H40" s="1"/>
      <c r="I40" s="1"/>
      <c r="L40" s="8" t="s">
        <v>209</v>
      </c>
      <c r="M40" s="7" t="s">
        <v>22</v>
      </c>
      <c r="P40" s="8" t="s">
        <v>362</v>
      </c>
      <c r="Q40" s="7">
        <v>336.3</v>
      </c>
      <c r="R40" s="7" t="s">
        <v>363</v>
      </c>
      <c r="S40" s="7" t="s">
        <v>22</v>
      </c>
      <c r="T40" s="7" t="s">
        <v>23</v>
      </c>
      <c r="U40" s="7">
        <v>3.3399999999999999E-2</v>
      </c>
    </row>
    <row r="41" spans="1:23" x14ac:dyDescent="0.35">
      <c r="A41" t="s">
        <v>84</v>
      </c>
      <c r="B41" s="7">
        <v>4.5</v>
      </c>
      <c r="C41" s="7">
        <v>62.5</v>
      </c>
      <c r="D41">
        <f t="shared" si="12"/>
        <v>16.770509831248422</v>
      </c>
      <c r="E41">
        <f t="shared" si="13"/>
        <v>41.012193308819754</v>
      </c>
      <c r="F41">
        <f t="shared" si="14"/>
        <v>28.999999999999996</v>
      </c>
      <c r="L41" s="8" t="s">
        <v>210</v>
      </c>
      <c r="M41" s="7">
        <v>0.875</v>
      </c>
      <c r="P41" s="8" t="s">
        <v>364</v>
      </c>
      <c r="Q41" s="7">
        <v>332.7</v>
      </c>
      <c r="R41" s="7" t="s">
        <v>365</v>
      </c>
      <c r="S41" s="7" t="s">
        <v>22</v>
      </c>
      <c r="T41" s="7" t="s">
        <v>23</v>
      </c>
      <c r="U41" s="7">
        <v>3.4700000000000002E-2</v>
      </c>
    </row>
    <row r="42" spans="1:23" x14ac:dyDescent="0.35">
      <c r="K42" s="2"/>
      <c r="L42" s="1" t="s">
        <v>224</v>
      </c>
      <c r="M42" s="1" t="s">
        <v>355</v>
      </c>
      <c r="P42" s="8" t="s">
        <v>366</v>
      </c>
      <c r="Q42" s="7">
        <v>-3.65</v>
      </c>
      <c r="R42" s="7" t="s">
        <v>367</v>
      </c>
      <c r="S42" s="7" t="s">
        <v>18</v>
      </c>
      <c r="T42" s="7" t="s">
        <v>19</v>
      </c>
      <c r="U42" s="7" t="s">
        <v>345</v>
      </c>
    </row>
    <row r="43" spans="1:23" x14ac:dyDescent="0.35">
      <c r="A43" t="s">
        <v>29</v>
      </c>
      <c r="B43" s="7"/>
      <c r="C43" s="7"/>
      <c r="D43" s="7"/>
      <c r="E43" s="7"/>
      <c r="F43" s="7"/>
      <c r="G43" s="7"/>
      <c r="H43" s="7"/>
      <c r="I43" s="7"/>
    </row>
    <row r="44" spans="1:23" x14ac:dyDescent="0.35">
      <c r="B44" s="1"/>
      <c r="D44" s="1"/>
      <c r="G44" s="1"/>
    </row>
    <row r="45" spans="1:23" x14ac:dyDescent="0.35">
      <c r="A45" t="s">
        <v>61</v>
      </c>
      <c r="B45" t="s">
        <v>6</v>
      </c>
      <c r="C45" t="s">
        <v>7</v>
      </c>
      <c r="D45" t="s">
        <v>58</v>
      </c>
      <c r="E45" t="s">
        <v>28</v>
      </c>
      <c r="F45" t="s">
        <v>10</v>
      </c>
      <c r="L45" s="8" t="s">
        <v>207</v>
      </c>
      <c r="M45" s="7"/>
      <c r="P45" s="8" t="s">
        <v>11</v>
      </c>
      <c r="Q45" s="7" t="s">
        <v>12</v>
      </c>
      <c r="R45" s="7" t="s">
        <v>13</v>
      </c>
      <c r="S45" s="7" t="s">
        <v>14</v>
      </c>
      <c r="T45" s="7" t="s">
        <v>15</v>
      </c>
      <c r="U45" s="7" t="s">
        <v>37</v>
      </c>
    </row>
    <row r="46" spans="1:23" x14ac:dyDescent="0.35">
      <c r="A46" t="s">
        <v>56</v>
      </c>
      <c r="B46" s="7">
        <v>112.7</v>
      </c>
      <c r="C46" s="7">
        <v>81.099999999999994</v>
      </c>
      <c r="D46">
        <f>GEOMEAN(B46:C46)</f>
        <v>95.603190323335966</v>
      </c>
      <c r="E46">
        <f>_xlfn.STDEV.S(B46:C46)</f>
        <v>22.344574285494875</v>
      </c>
      <c r="F46">
        <f>E46/SQRT(COUNT(B46:C46))</f>
        <v>15.799999999999981</v>
      </c>
      <c r="H46" s="1"/>
      <c r="I46" s="1"/>
      <c r="L46" s="8" t="s">
        <v>208</v>
      </c>
      <c r="M46" s="7">
        <v>8.9149999999999991</v>
      </c>
      <c r="P46" s="8" t="s">
        <v>356</v>
      </c>
      <c r="Q46" s="7">
        <v>-43.4</v>
      </c>
      <c r="R46" s="7" t="s">
        <v>370</v>
      </c>
      <c r="S46" s="7" t="s">
        <v>18</v>
      </c>
      <c r="T46" s="7" t="s">
        <v>19</v>
      </c>
      <c r="U46" s="7">
        <v>0.17199999999999999</v>
      </c>
    </row>
    <row r="47" spans="1:23" x14ac:dyDescent="0.35">
      <c r="A47" t="s">
        <v>57</v>
      </c>
      <c r="B47" s="7">
        <v>67.400000000000006</v>
      </c>
      <c r="C47" s="7">
        <v>45.4</v>
      </c>
      <c r="D47">
        <f>GEOMEAN(B48:C48)</f>
        <v>139.8913864396232</v>
      </c>
      <c r="E47">
        <f>_xlfn.STDEV.S(B48:C48)</f>
        <v>15.132085117392121</v>
      </c>
      <c r="F47">
        <f>E47/SQRT(COUNT(B48:C48))</f>
        <v>10.700000000000003</v>
      </c>
      <c r="L47" s="8" t="s">
        <v>151</v>
      </c>
      <c r="M47" s="7">
        <v>3.0300000000000001E-2</v>
      </c>
      <c r="P47" s="8" t="s">
        <v>358</v>
      </c>
      <c r="Q47" s="7">
        <v>40.5</v>
      </c>
      <c r="R47" s="7" t="s">
        <v>371</v>
      </c>
      <c r="S47" s="7" t="s">
        <v>18</v>
      </c>
      <c r="T47" s="7" t="s">
        <v>19</v>
      </c>
      <c r="U47" s="7">
        <v>0.2036</v>
      </c>
    </row>
    <row r="48" spans="1:23" x14ac:dyDescent="0.35">
      <c r="A48" t="s">
        <v>83</v>
      </c>
      <c r="B48" s="1">
        <v>151</v>
      </c>
      <c r="C48" s="1">
        <v>129.6</v>
      </c>
      <c r="D48">
        <f>GEOMEAN(B47:C47)</f>
        <v>55.316905191812751</v>
      </c>
      <c r="E48">
        <f>_xlfn.STDEV.S(B47:C47)</f>
        <v>15.556349186104045</v>
      </c>
      <c r="F48">
        <f>E48/SQRT(COUNT(B47:C47))</f>
        <v>10.999999999999998</v>
      </c>
      <c r="G48" s="1"/>
      <c r="I48" s="1"/>
      <c r="L48" s="8" t="s">
        <v>152</v>
      </c>
      <c r="M48" s="7" t="s">
        <v>23</v>
      </c>
      <c r="P48" s="8" t="s">
        <v>360</v>
      </c>
      <c r="Q48" s="7">
        <v>-9.9</v>
      </c>
      <c r="R48" s="7" t="s">
        <v>372</v>
      </c>
      <c r="S48" s="7" t="s">
        <v>18</v>
      </c>
      <c r="T48" s="7" t="s">
        <v>19</v>
      </c>
      <c r="U48" s="7">
        <v>0.9254</v>
      </c>
    </row>
    <row r="49" spans="1:21" x14ac:dyDescent="0.35">
      <c r="A49" t="s">
        <v>84</v>
      </c>
      <c r="B49" s="1">
        <v>113.9</v>
      </c>
      <c r="C49" s="1">
        <v>99.7</v>
      </c>
      <c r="D49">
        <f t="shared" ref="D49" si="15">GEOMEAN(B49:C49)</f>
        <v>106.56373679634176</v>
      </c>
      <c r="E49">
        <f t="shared" ref="E49" si="16">_xlfn.STDEV.S(B49:C49)</f>
        <v>10.040916292848978</v>
      </c>
      <c r="F49">
        <f t="shared" ref="F49" si="17">E49/SQRT(COUNT(B49:C49))</f>
        <v>7.1000000000000014</v>
      </c>
      <c r="G49" s="1"/>
      <c r="H49" s="1"/>
      <c r="I49" s="1"/>
      <c r="L49" s="8" t="s">
        <v>209</v>
      </c>
      <c r="M49" s="7" t="s">
        <v>22</v>
      </c>
      <c r="P49" s="8" t="s">
        <v>362</v>
      </c>
      <c r="Q49" s="7">
        <v>83.9</v>
      </c>
      <c r="R49" s="7" t="s">
        <v>373</v>
      </c>
      <c r="S49" s="7" t="s">
        <v>22</v>
      </c>
      <c r="T49" s="7" t="s">
        <v>23</v>
      </c>
      <c r="U49" s="7">
        <v>2.3099999999999999E-2</v>
      </c>
    </row>
    <row r="50" spans="1:21" x14ac:dyDescent="0.35">
      <c r="B50" s="1"/>
      <c r="C50" s="1"/>
      <c r="D50" s="1"/>
      <c r="E50" s="1"/>
      <c r="F50" s="1"/>
      <c r="G50" s="1"/>
      <c r="H50" s="1"/>
      <c r="I50" s="1"/>
      <c r="L50" s="8" t="s">
        <v>210</v>
      </c>
      <c r="M50" s="7">
        <v>0.86990000000000001</v>
      </c>
      <c r="P50" s="8" t="s">
        <v>364</v>
      </c>
      <c r="Q50" s="7">
        <v>33.5</v>
      </c>
      <c r="R50" s="7" t="s">
        <v>374</v>
      </c>
      <c r="S50" s="7" t="s">
        <v>18</v>
      </c>
      <c r="T50" s="7" t="s">
        <v>19</v>
      </c>
      <c r="U50" s="7">
        <v>0.30759999999999998</v>
      </c>
    </row>
    <row r="51" spans="1:21" x14ac:dyDescent="0.35">
      <c r="B51" s="1"/>
      <c r="C51" s="1"/>
      <c r="D51" s="1"/>
      <c r="E51" s="1"/>
      <c r="F51" s="1"/>
      <c r="G51" s="1"/>
      <c r="H51" s="1"/>
      <c r="I51" s="1"/>
      <c r="L51" s="7" t="s">
        <v>224</v>
      </c>
      <c r="M51" s="7" t="s">
        <v>369</v>
      </c>
      <c r="P51" s="8" t="s">
        <v>366</v>
      </c>
      <c r="Q51" s="7">
        <v>-50.4</v>
      </c>
      <c r="R51" s="7" t="s">
        <v>375</v>
      </c>
      <c r="S51" s="7" t="s">
        <v>18</v>
      </c>
      <c r="T51" s="7" t="s">
        <v>19</v>
      </c>
      <c r="U51" s="7">
        <v>0.1157</v>
      </c>
    </row>
    <row r="52" spans="1:21" x14ac:dyDescent="0.35">
      <c r="M52" s="1"/>
    </row>
    <row r="53" spans="1:21" x14ac:dyDescent="0.35">
      <c r="B53" s="1"/>
      <c r="C53" s="1"/>
      <c r="D53" s="1"/>
      <c r="E53" s="1"/>
      <c r="F53" s="1"/>
      <c r="G53" s="1"/>
      <c r="H53" s="1"/>
      <c r="I53" s="1"/>
      <c r="L53" s="1"/>
      <c r="M53" s="1"/>
    </row>
    <row r="54" spans="1:21" x14ac:dyDescent="0.35">
      <c r="A54" t="s">
        <v>70</v>
      </c>
      <c r="P54" s="1"/>
      <c r="Q54" s="1"/>
      <c r="R54" s="1"/>
    </row>
    <row r="55" spans="1:21" x14ac:dyDescent="0.35">
      <c r="A55" s="2" t="s">
        <v>289</v>
      </c>
      <c r="B55" s="1" t="s">
        <v>63</v>
      </c>
      <c r="C55" s="1" t="s">
        <v>64</v>
      </c>
      <c r="D55" s="1" t="s">
        <v>65</v>
      </c>
      <c r="E55" s="1" t="s">
        <v>65</v>
      </c>
      <c r="F55" s="1" t="s">
        <v>66</v>
      </c>
      <c r="G55" s="1" t="s">
        <v>67</v>
      </c>
      <c r="H55" s="1" t="s">
        <v>68</v>
      </c>
      <c r="I55" s="1" t="s">
        <v>69</v>
      </c>
      <c r="J55" s="1" t="s">
        <v>9</v>
      </c>
      <c r="K55" s="1" t="s">
        <v>28</v>
      </c>
      <c r="L55" s="1" t="s">
        <v>10</v>
      </c>
      <c r="N55" s="2" t="s">
        <v>207</v>
      </c>
      <c r="O55" s="1"/>
      <c r="P55" s="2" t="s">
        <v>71</v>
      </c>
      <c r="Q55" s="1" t="s">
        <v>12</v>
      </c>
      <c r="R55" s="1" t="s">
        <v>13</v>
      </c>
      <c r="S55" s="1" t="s">
        <v>14</v>
      </c>
      <c r="T55" s="1" t="s">
        <v>15</v>
      </c>
    </row>
    <row r="56" spans="1:21" x14ac:dyDescent="0.35">
      <c r="A56" s="2" t="s">
        <v>62</v>
      </c>
      <c r="B56" s="1">
        <v>3</v>
      </c>
      <c r="C56" s="1">
        <v>2</v>
      </c>
      <c r="D56" s="1">
        <v>1</v>
      </c>
      <c r="E56" s="1">
        <v>2</v>
      </c>
      <c r="F56" s="1">
        <v>3</v>
      </c>
      <c r="G56" s="1">
        <v>1</v>
      </c>
      <c r="H56" s="1">
        <v>1</v>
      </c>
      <c r="I56" s="1">
        <v>0</v>
      </c>
      <c r="J56">
        <f>GEOMEAN(B56:H56)</f>
        <v>1.6685104410268252</v>
      </c>
      <c r="K56">
        <f>_xlfn.STDEV.S(B56:H56)</f>
        <v>0.89973541084243747</v>
      </c>
      <c r="L56">
        <f>K56/SQRT(COUNT(B56:I56))</f>
        <v>0.31810450514017591</v>
      </c>
      <c r="N56" s="2" t="s">
        <v>208</v>
      </c>
      <c r="O56" s="1">
        <v>19.600000000000001</v>
      </c>
      <c r="P56" s="2" t="s">
        <v>72</v>
      </c>
      <c r="Q56" s="1">
        <v>-1.375</v>
      </c>
      <c r="R56" s="1" t="s">
        <v>73</v>
      </c>
      <c r="S56" s="1" t="s">
        <v>18</v>
      </c>
      <c r="T56" s="1" t="s">
        <v>19</v>
      </c>
    </row>
    <row r="57" spans="1:21" x14ac:dyDescent="0.35">
      <c r="A57" t="s">
        <v>3</v>
      </c>
      <c r="B57" s="1">
        <v>3</v>
      </c>
      <c r="C57" s="1">
        <v>3</v>
      </c>
      <c r="D57" s="1">
        <v>1</v>
      </c>
      <c r="E57" s="1">
        <v>6</v>
      </c>
      <c r="F57" s="1">
        <v>4</v>
      </c>
      <c r="G57" s="1">
        <v>2</v>
      </c>
      <c r="H57" s="1">
        <v>4</v>
      </c>
      <c r="I57" s="1">
        <v>1</v>
      </c>
      <c r="J57">
        <f t="shared" ref="J57:J59" si="18">GEOMEAN(B57:I57)</f>
        <v>2.5391769514827538</v>
      </c>
      <c r="K57">
        <f t="shared" ref="K57:K59" si="19">_xlfn.STDEV.S(B57:I57)</f>
        <v>1.6903085094570331</v>
      </c>
      <c r="L57">
        <f t="shared" ref="L57:L59" si="20">K57/SQRT(COUNT(B57:I57))</f>
        <v>0.59761430466719678</v>
      </c>
      <c r="N57" s="2" t="s">
        <v>151</v>
      </c>
      <c r="O57" s="1" t="s">
        <v>145</v>
      </c>
      <c r="P57" s="2" t="s">
        <v>74</v>
      </c>
      <c r="Q57" s="1">
        <v>-5.625</v>
      </c>
      <c r="R57" s="1" t="s">
        <v>75</v>
      </c>
      <c r="S57" s="1" t="s">
        <v>22</v>
      </c>
      <c r="T57" s="1" t="s">
        <v>26</v>
      </c>
    </row>
    <row r="58" spans="1:21" x14ac:dyDescent="0.35">
      <c r="A58" t="s">
        <v>4</v>
      </c>
      <c r="B58" s="1">
        <v>6</v>
      </c>
      <c r="C58" s="1">
        <v>10</v>
      </c>
      <c r="D58" s="1">
        <v>8</v>
      </c>
      <c r="E58" s="1">
        <v>7</v>
      </c>
      <c r="F58" s="1">
        <v>7</v>
      </c>
      <c r="G58" s="1">
        <v>7</v>
      </c>
      <c r="H58" s="1">
        <v>3</v>
      </c>
      <c r="I58" s="1">
        <v>10</v>
      </c>
      <c r="J58">
        <f t="shared" si="18"/>
        <v>6.8660518148473155</v>
      </c>
      <c r="K58">
        <f t="shared" si="19"/>
        <v>2.2519832529192065</v>
      </c>
      <c r="L58">
        <f t="shared" si="20"/>
        <v>0.79619631462885543</v>
      </c>
      <c r="N58" s="2" t="s">
        <v>152</v>
      </c>
      <c r="O58" s="1" t="s">
        <v>78</v>
      </c>
      <c r="P58" s="2" t="s">
        <v>76</v>
      </c>
      <c r="Q58" s="1">
        <v>-9.25</v>
      </c>
      <c r="R58" s="1" t="s">
        <v>77</v>
      </c>
      <c r="S58" s="1" t="s">
        <v>22</v>
      </c>
      <c r="T58" s="1" t="s">
        <v>78</v>
      </c>
    </row>
    <row r="59" spans="1:21" x14ac:dyDescent="0.35">
      <c r="A59" t="s">
        <v>5</v>
      </c>
      <c r="B59" s="1">
        <v>10</v>
      </c>
      <c r="C59" s="1">
        <v>13</v>
      </c>
      <c r="D59" s="1">
        <v>10</v>
      </c>
      <c r="E59" s="1">
        <v>7</v>
      </c>
      <c r="F59" s="1">
        <v>20</v>
      </c>
      <c r="G59" s="1">
        <v>11</v>
      </c>
      <c r="H59" s="1">
        <v>11</v>
      </c>
      <c r="I59" s="1">
        <v>5</v>
      </c>
      <c r="J59">
        <f t="shared" si="18"/>
        <v>10.121114669600507</v>
      </c>
      <c r="K59">
        <f t="shared" si="19"/>
        <v>4.4541313086039249</v>
      </c>
      <c r="L59">
        <f t="shared" si="20"/>
        <v>1.5747732263045731</v>
      </c>
      <c r="N59" s="2" t="s">
        <v>209</v>
      </c>
      <c r="O59" s="1" t="s">
        <v>22</v>
      </c>
    </row>
    <row r="60" spans="1:21" x14ac:dyDescent="0.35">
      <c r="N60" s="2" t="s">
        <v>210</v>
      </c>
      <c r="O60" s="1">
        <v>0.6774</v>
      </c>
    </row>
    <row r="61" spans="1:21" x14ac:dyDescent="0.35">
      <c r="N61" s="1" t="s">
        <v>224</v>
      </c>
      <c r="O61" s="1" t="s">
        <v>263</v>
      </c>
    </row>
    <row r="62" spans="1:21" x14ac:dyDescent="0.35">
      <c r="A62" t="s">
        <v>148</v>
      </c>
      <c r="N62" s="1"/>
      <c r="O62" s="1"/>
    </row>
    <row r="63" spans="1:21" x14ac:dyDescent="0.35">
      <c r="A63" s="2" t="s">
        <v>79</v>
      </c>
      <c r="B63" s="1" t="s">
        <v>63</v>
      </c>
      <c r="C63" s="1" t="s">
        <v>64</v>
      </c>
      <c r="D63" s="1" t="s">
        <v>65</v>
      </c>
      <c r="E63" s="1" t="s">
        <v>65</v>
      </c>
      <c r="F63" s="1" t="s">
        <v>66</v>
      </c>
      <c r="G63" s="1" t="s">
        <v>67</v>
      </c>
      <c r="H63" s="1" t="s">
        <v>68</v>
      </c>
      <c r="I63" s="1" t="s">
        <v>69</v>
      </c>
      <c r="J63" s="1" t="s">
        <v>9</v>
      </c>
      <c r="K63" s="1" t="s">
        <v>28</v>
      </c>
      <c r="L63" s="1" t="s">
        <v>10</v>
      </c>
      <c r="N63" s="2" t="s">
        <v>207</v>
      </c>
      <c r="O63" s="1"/>
      <c r="P63" s="2" t="s">
        <v>71</v>
      </c>
      <c r="Q63" s="1" t="s">
        <v>12</v>
      </c>
      <c r="R63" s="1" t="s">
        <v>13</v>
      </c>
      <c r="S63" s="1" t="s">
        <v>14</v>
      </c>
      <c r="T63" s="1" t="s">
        <v>15</v>
      </c>
    </row>
    <row r="64" spans="1:21" x14ac:dyDescent="0.35">
      <c r="A64" s="2" t="s">
        <v>62</v>
      </c>
      <c r="B64" s="1">
        <v>10.34483</v>
      </c>
      <c r="C64" s="1">
        <v>22.22222</v>
      </c>
      <c r="D64" s="1">
        <v>18.181819999999998</v>
      </c>
      <c r="E64" s="1">
        <v>5.2631579999999998</v>
      </c>
      <c r="F64" s="1">
        <v>6.0606059999999999</v>
      </c>
      <c r="G64" s="1">
        <v>8.6956520000000008</v>
      </c>
      <c r="H64" s="1">
        <v>7.6923069999999996</v>
      </c>
      <c r="I64" s="1">
        <v>6.6666670000000003</v>
      </c>
      <c r="J64">
        <f>GEOMEAN(B64:H64)</f>
        <v>9.837746440624775</v>
      </c>
      <c r="K64">
        <f>_xlfn.STDEV.S(B64:H64)</f>
        <v>6.4704593883225572</v>
      </c>
      <c r="L64">
        <f>K64/SQRT(COUNT(B64:I64))</f>
        <v>2.2876528554375199</v>
      </c>
      <c r="N64" s="2" t="s">
        <v>208</v>
      </c>
      <c r="O64" s="1">
        <v>47.08</v>
      </c>
      <c r="P64" s="2" t="s">
        <v>72</v>
      </c>
      <c r="Q64" s="1">
        <v>2.0339999999999998</v>
      </c>
      <c r="R64" s="1" t="s">
        <v>80</v>
      </c>
      <c r="S64" s="1" t="s">
        <v>18</v>
      </c>
      <c r="T64" s="1" t="s">
        <v>19</v>
      </c>
    </row>
    <row r="65" spans="1:20" x14ac:dyDescent="0.35">
      <c r="A65" t="s">
        <v>3</v>
      </c>
      <c r="B65" s="1">
        <v>7.1428570000000002</v>
      </c>
      <c r="C65" s="1">
        <v>6.451613</v>
      </c>
      <c r="D65" s="1">
        <v>7.6923069999999996</v>
      </c>
      <c r="E65" s="1">
        <v>12.5</v>
      </c>
      <c r="F65" s="1">
        <v>5.2631579999999998</v>
      </c>
      <c r="G65" s="1">
        <v>12</v>
      </c>
      <c r="H65" s="1">
        <v>13.043480000000001</v>
      </c>
      <c r="I65" s="1">
        <v>4.7619049999999996</v>
      </c>
      <c r="J65">
        <f t="shared" ref="J65:J67" si="21">GEOMEAN(B65:I65)</f>
        <v>8.0355127193521128</v>
      </c>
      <c r="K65">
        <f t="shared" ref="K65:K67" si="22">_xlfn.STDEV.S(B65:H65)</f>
        <v>3.2415593542768648</v>
      </c>
      <c r="L65">
        <f t="shared" ref="L65:L67" si="23">K65/SQRT(COUNT(B65:I65))</f>
        <v>1.1460643005139286</v>
      </c>
      <c r="N65" s="2" t="s">
        <v>151</v>
      </c>
      <c r="O65" s="1" t="s">
        <v>145</v>
      </c>
      <c r="P65" s="2" t="s">
        <v>74</v>
      </c>
      <c r="Q65" s="1">
        <v>-7.5270000000000001</v>
      </c>
      <c r="R65" s="1" t="s">
        <v>81</v>
      </c>
      <c r="S65" s="1" t="s">
        <v>22</v>
      </c>
      <c r="T65" s="1" t="s">
        <v>23</v>
      </c>
    </row>
    <row r="66" spans="1:20" x14ac:dyDescent="0.35">
      <c r="A66" t="s">
        <v>4</v>
      </c>
      <c r="B66" s="1">
        <v>22.22222</v>
      </c>
      <c r="C66" s="1">
        <v>7.6923069999999996</v>
      </c>
      <c r="D66" s="1">
        <v>19.047619999999998</v>
      </c>
      <c r="E66" s="1">
        <v>18.181819999999998</v>
      </c>
      <c r="F66" s="1">
        <v>18.181819999999998</v>
      </c>
      <c r="G66" s="1">
        <v>21.428570000000001</v>
      </c>
      <c r="H66" s="1">
        <v>26.086960000000001</v>
      </c>
      <c r="I66" s="1">
        <v>12.5</v>
      </c>
      <c r="J66">
        <f t="shared" si="21"/>
        <v>17.160730425467932</v>
      </c>
      <c r="K66">
        <f t="shared" si="22"/>
        <v>5.7112036749623663</v>
      </c>
      <c r="L66">
        <f t="shared" si="23"/>
        <v>2.0192154236517097</v>
      </c>
      <c r="N66" s="2" t="s">
        <v>152</v>
      </c>
      <c r="O66" s="1" t="s">
        <v>78</v>
      </c>
      <c r="P66" s="2" t="s">
        <v>76</v>
      </c>
      <c r="Q66" s="1">
        <v>-27.03</v>
      </c>
      <c r="R66" s="1" t="s">
        <v>82</v>
      </c>
      <c r="S66" s="1" t="s">
        <v>22</v>
      </c>
      <c r="T66" s="1" t="s">
        <v>78</v>
      </c>
    </row>
    <row r="67" spans="1:20" x14ac:dyDescent="0.35">
      <c r="A67" t="s">
        <v>5</v>
      </c>
      <c r="B67" s="1">
        <v>33.333329999999997</v>
      </c>
      <c r="C67" s="1">
        <v>42.857140000000001</v>
      </c>
      <c r="D67" s="1">
        <v>40</v>
      </c>
      <c r="E67" s="1">
        <v>46.666670000000003</v>
      </c>
      <c r="F67" s="1">
        <v>34.146340000000002</v>
      </c>
      <c r="G67" s="1">
        <v>38.888890000000004</v>
      </c>
      <c r="H67" s="1">
        <v>38.235289999999999</v>
      </c>
      <c r="I67" s="1">
        <v>27.272729999999999</v>
      </c>
      <c r="J67">
        <f t="shared" si="21"/>
        <v>37.232005063635903</v>
      </c>
      <c r="K67">
        <f t="shared" si="22"/>
        <v>4.667975817328279</v>
      </c>
      <c r="L67">
        <f t="shared" si="23"/>
        <v>1.6503786774238212</v>
      </c>
      <c r="N67" s="2" t="s">
        <v>209</v>
      </c>
      <c r="O67" s="1" t="s">
        <v>22</v>
      </c>
    </row>
    <row r="68" spans="1:20" x14ac:dyDescent="0.35">
      <c r="N68" s="2" t="s">
        <v>210</v>
      </c>
      <c r="O68" s="1">
        <v>0.83460000000000001</v>
      </c>
    </row>
    <row r="69" spans="1:20" x14ac:dyDescent="0.35">
      <c r="N69" s="1" t="s">
        <v>224</v>
      </c>
      <c r="O69" s="1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D0788-62A8-4FB1-A910-CC1FCA38E6BF}">
  <dimension ref="A1:T91"/>
  <sheetViews>
    <sheetView topLeftCell="A77" workbookViewId="0">
      <selection activeCell="G94" sqref="G94"/>
    </sheetView>
  </sheetViews>
  <sheetFormatPr defaultRowHeight="14.5" x14ac:dyDescent="0.35"/>
  <cols>
    <col min="4" max="6" width="8.7265625" customWidth="1"/>
    <col min="11" max="11" width="11.36328125" customWidth="1"/>
    <col min="15" max="15" width="16.6328125" customWidth="1"/>
    <col min="19" max="19" width="21.7265625" customWidth="1"/>
  </cols>
  <sheetData>
    <row r="1" spans="1:20" x14ac:dyDescent="0.35">
      <c r="A1" t="s">
        <v>255</v>
      </c>
    </row>
    <row r="3" spans="1:20" x14ac:dyDescent="0.35">
      <c r="A3" t="s">
        <v>59</v>
      </c>
      <c r="K3" s="2" t="s">
        <v>207</v>
      </c>
      <c r="L3" s="1"/>
    </row>
    <row r="4" spans="1:20" x14ac:dyDescent="0.35">
      <c r="A4" t="s">
        <v>290</v>
      </c>
      <c r="B4" t="s">
        <v>6</v>
      </c>
      <c r="C4" t="s">
        <v>7</v>
      </c>
      <c r="D4" t="s">
        <v>8</v>
      </c>
      <c r="E4" t="s">
        <v>86</v>
      </c>
      <c r="F4" t="s">
        <v>9</v>
      </c>
      <c r="G4" t="s">
        <v>28</v>
      </c>
      <c r="H4" t="s">
        <v>10</v>
      </c>
      <c r="K4" s="2" t="s">
        <v>208</v>
      </c>
      <c r="L4" s="1">
        <v>12.71</v>
      </c>
      <c r="O4" s="2" t="s">
        <v>11</v>
      </c>
      <c r="P4" s="1" t="s">
        <v>12</v>
      </c>
      <c r="Q4" s="1" t="s">
        <v>13</v>
      </c>
      <c r="R4" s="1" t="s">
        <v>14</v>
      </c>
      <c r="S4" s="1" t="s">
        <v>15</v>
      </c>
    </row>
    <row r="5" spans="1:20" x14ac:dyDescent="0.35">
      <c r="A5" t="s">
        <v>3</v>
      </c>
      <c r="B5" s="1">
        <v>1</v>
      </c>
      <c r="C5" s="1">
        <v>1</v>
      </c>
      <c r="D5" s="1">
        <v>1</v>
      </c>
      <c r="E5" s="1">
        <v>1</v>
      </c>
      <c r="F5">
        <f>GEOMEAN(B5:D5)</f>
        <v>1</v>
      </c>
      <c r="G5">
        <f>_xlfn.STDEV.S(B5:D5)</f>
        <v>0</v>
      </c>
      <c r="H5">
        <f>G5/SQRT(COUNT(B5:D5))</f>
        <v>0</v>
      </c>
      <c r="K5" s="2" t="s">
        <v>151</v>
      </c>
      <c r="L5" s="1">
        <v>2.3999999999999998E-3</v>
      </c>
      <c r="O5" s="2" t="s">
        <v>38</v>
      </c>
      <c r="P5" s="1">
        <v>0.36359999999999998</v>
      </c>
      <c r="Q5" s="1" t="s">
        <v>87</v>
      </c>
      <c r="R5" s="1" t="s">
        <v>22</v>
      </c>
      <c r="S5" s="1" t="s">
        <v>23</v>
      </c>
    </row>
    <row r="6" spans="1:20" x14ac:dyDescent="0.35">
      <c r="A6" t="s">
        <v>4</v>
      </c>
      <c r="B6" s="1">
        <v>0.61216999999999999</v>
      </c>
      <c r="C6" s="1">
        <v>0.55941300000000005</v>
      </c>
      <c r="D6" s="1">
        <v>0.585422</v>
      </c>
      <c r="E6" s="1">
        <v>0.78841600000000001</v>
      </c>
      <c r="F6">
        <f t="shared" ref="F6:F7" si="0">GEOMEAN(B6:D6)</f>
        <v>0.58527217690421873</v>
      </c>
      <c r="G6">
        <f>_xlfn.STDEV.S(B6:D6)</f>
        <v>2.6379362621817302E-2</v>
      </c>
      <c r="H6">
        <f>G6/SQRT(COUNT(B6:D6))</f>
        <v>1.5230132110756972E-2</v>
      </c>
      <c r="K6" s="2" t="s">
        <v>152</v>
      </c>
      <c r="L6" s="1" t="s">
        <v>44</v>
      </c>
      <c r="O6" s="2" t="s">
        <v>40</v>
      </c>
      <c r="P6" s="1">
        <v>0.58589999999999998</v>
      </c>
      <c r="Q6" s="1" t="s">
        <v>88</v>
      </c>
      <c r="R6" s="1" t="s">
        <v>22</v>
      </c>
      <c r="S6" s="1" t="s">
        <v>44</v>
      </c>
    </row>
    <row r="7" spans="1:20" x14ac:dyDescent="0.35">
      <c r="A7" t="s">
        <v>5</v>
      </c>
      <c r="B7" s="1">
        <v>0.66932400000000003</v>
      </c>
      <c r="C7" s="1">
        <v>0.19653599999999999</v>
      </c>
      <c r="D7" s="1">
        <v>0.118947</v>
      </c>
      <c r="E7" s="1">
        <v>0.62153199999999997</v>
      </c>
      <c r="F7">
        <f t="shared" si="0"/>
        <v>0.25011745513464501</v>
      </c>
      <c r="G7">
        <f>_xlfn.STDEV.S(B7:D7)</f>
        <v>0.29789914064830725</v>
      </c>
      <c r="H7">
        <f>G7/SQRT(COUNT(B7:D7))</f>
        <v>0.1719921490446584</v>
      </c>
      <c r="K7" s="2" t="s">
        <v>209</v>
      </c>
      <c r="L7" s="1" t="s">
        <v>22</v>
      </c>
      <c r="O7" s="2" t="s">
        <v>42</v>
      </c>
      <c r="P7" s="1">
        <v>0.2223</v>
      </c>
      <c r="Q7" s="1" t="s">
        <v>89</v>
      </c>
      <c r="R7" s="1" t="s">
        <v>18</v>
      </c>
      <c r="S7" s="1" t="s">
        <v>19</v>
      </c>
    </row>
    <row r="8" spans="1:20" x14ac:dyDescent="0.35">
      <c r="E8" s="1"/>
      <c r="F8" s="1"/>
      <c r="G8" s="1"/>
      <c r="H8" s="1"/>
      <c r="K8" s="2" t="s">
        <v>210</v>
      </c>
      <c r="L8" s="1">
        <v>0.73850000000000005</v>
      </c>
    </row>
    <row r="9" spans="1:20" x14ac:dyDescent="0.35">
      <c r="E9" s="1"/>
      <c r="F9" s="1"/>
      <c r="G9" s="1"/>
      <c r="H9" s="1"/>
      <c r="K9" s="1" t="s">
        <v>224</v>
      </c>
      <c r="L9" s="1" t="s">
        <v>265</v>
      </c>
    </row>
    <row r="10" spans="1:20" x14ac:dyDescent="0.35">
      <c r="E10" s="1"/>
      <c r="F10" s="1"/>
      <c r="G10" s="1"/>
      <c r="H10" s="1"/>
      <c r="L10" s="1"/>
    </row>
    <row r="11" spans="1:20" x14ac:dyDescent="0.35">
      <c r="A11" t="s">
        <v>70</v>
      </c>
      <c r="E11" s="1"/>
      <c r="F11" s="1"/>
      <c r="G11" s="1"/>
      <c r="H11" s="1"/>
      <c r="I11" s="1"/>
    </row>
    <row r="12" spans="1:20" x14ac:dyDescent="0.35">
      <c r="A12" t="s">
        <v>90</v>
      </c>
      <c r="B12" t="s">
        <v>94</v>
      </c>
      <c r="D12" s="2"/>
      <c r="E12" s="1" t="s">
        <v>91</v>
      </c>
      <c r="F12" s="1"/>
      <c r="G12" s="1"/>
      <c r="H12" s="1" t="s">
        <v>92</v>
      </c>
      <c r="I12" s="1"/>
      <c r="K12" s="2" t="s">
        <v>93</v>
      </c>
    </row>
    <row r="13" spans="1:20" x14ac:dyDescent="0.35">
      <c r="B13" t="s">
        <v>6</v>
      </c>
      <c r="C13" t="s">
        <v>7</v>
      </c>
      <c r="D13" s="2" t="s">
        <v>8</v>
      </c>
      <c r="E13" s="1" t="s">
        <v>6</v>
      </c>
      <c r="F13" s="1" t="s">
        <v>7</v>
      </c>
      <c r="G13" s="1" t="s">
        <v>8</v>
      </c>
      <c r="H13" s="1" t="s">
        <v>6</v>
      </c>
      <c r="I13" s="1" t="s">
        <v>7</v>
      </c>
      <c r="J13" s="1" t="s">
        <v>8</v>
      </c>
      <c r="K13" s="2" t="s">
        <v>6</v>
      </c>
      <c r="L13" s="1" t="s">
        <v>7</v>
      </c>
      <c r="M13" s="1" t="s">
        <v>8</v>
      </c>
      <c r="O13" s="2" t="s">
        <v>258</v>
      </c>
      <c r="P13" s="1" t="s">
        <v>151</v>
      </c>
      <c r="Q13" s="1" t="s">
        <v>152</v>
      </c>
      <c r="R13" s="1" t="s">
        <v>259</v>
      </c>
      <c r="S13" s="1" t="s">
        <v>224</v>
      </c>
    </row>
    <row r="14" spans="1:20" x14ac:dyDescent="0.35">
      <c r="A14" t="s">
        <v>95</v>
      </c>
      <c r="B14" s="1">
        <v>45</v>
      </c>
      <c r="C14" s="1">
        <v>20</v>
      </c>
      <c r="D14" s="1">
        <v>27</v>
      </c>
      <c r="E14" s="1">
        <v>52.333329999999997</v>
      </c>
      <c r="F14" s="1">
        <v>13.66667</v>
      </c>
      <c r="G14" s="1">
        <v>18.33333</v>
      </c>
      <c r="H14" s="1">
        <v>29.66667</v>
      </c>
      <c r="I14" s="1">
        <v>14.66667</v>
      </c>
      <c r="J14" s="1">
        <v>21</v>
      </c>
      <c r="K14" s="1">
        <v>27.33333</v>
      </c>
      <c r="L14" s="1">
        <v>36.333329999999997</v>
      </c>
      <c r="M14" s="1">
        <v>17.66667</v>
      </c>
      <c r="O14" s="2" t="s">
        <v>260</v>
      </c>
      <c r="P14" s="1">
        <v>0.41749999999999998</v>
      </c>
      <c r="Q14" s="1" t="s">
        <v>19</v>
      </c>
      <c r="R14" s="1" t="s">
        <v>18</v>
      </c>
      <c r="S14" s="1" t="s">
        <v>261</v>
      </c>
    </row>
    <row r="15" spans="1:20" x14ac:dyDescent="0.35">
      <c r="A15" t="s">
        <v>96</v>
      </c>
      <c r="B15" s="1">
        <v>39.333329999999997</v>
      </c>
      <c r="C15" s="1">
        <v>14</v>
      </c>
      <c r="D15" s="1">
        <v>18.33333</v>
      </c>
      <c r="E15" s="1">
        <v>37.333329999999997</v>
      </c>
      <c r="F15" s="1">
        <v>8.6666670000000003</v>
      </c>
      <c r="G15" s="1">
        <v>15.33333</v>
      </c>
      <c r="H15" s="1">
        <v>39.333329999999997</v>
      </c>
      <c r="I15" s="1">
        <v>22.33333</v>
      </c>
      <c r="J15" s="1">
        <v>21.33333</v>
      </c>
      <c r="K15" s="1">
        <v>7</v>
      </c>
      <c r="L15" s="1">
        <v>22</v>
      </c>
      <c r="M15" s="1">
        <v>10.33333</v>
      </c>
    </row>
    <row r="16" spans="1:20" x14ac:dyDescent="0.35">
      <c r="A16" t="s">
        <v>97</v>
      </c>
      <c r="B16" s="1">
        <v>53.333329999999997</v>
      </c>
      <c r="C16" s="1">
        <v>18.33333</v>
      </c>
      <c r="D16" s="1">
        <v>13.33333</v>
      </c>
      <c r="E16" s="1">
        <v>55</v>
      </c>
      <c r="F16" s="1">
        <v>4.3333329999999997</v>
      </c>
      <c r="G16" s="1">
        <v>10.66667</v>
      </c>
      <c r="H16" s="1">
        <v>58.333329999999997</v>
      </c>
      <c r="I16" s="1">
        <v>34.333329999999997</v>
      </c>
      <c r="J16" s="1">
        <v>12.33333</v>
      </c>
      <c r="K16" s="1">
        <v>55.666670000000003</v>
      </c>
      <c r="L16" s="1">
        <v>14</v>
      </c>
      <c r="M16" s="1">
        <v>12.33333</v>
      </c>
      <c r="O16" s="2" t="s">
        <v>71</v>
      </c>
      <c r="P16" s="1" t="s">
        <v>12</v>
      </c>
      <c r="Q16" s="1" t="s">
        <v>13</v>
      </c>
      <c r="R16" s="1" t="s">
        <v>14</v>
      </c>
      <c r="S16" s="1" t="s">
        <v>15</v>
      </c>
      <c r="T16" s="1" t="s">
        <v>37</v>
      </c>
    </row>
    <row r="17" spans="1:20" x14ac:dyDescent="0.35">
      <c r="A17" t="s">
        <v>100</v>
      </c>
      <c r="B17" s="1">
        <v>37</v>
      </c>
      <c r="C17" s="1">
        <v>26</v>
      </c>
      <c r="D17" s="1">
        <v>16</v>
      </c>
      <c r="E17" s="1">
        <v>51</v>
      </c>
      <c r="F17" s="1">
        <v>9.6666670000000003</v>
      </c>
      <c r="G17" s="1">
        <v>13.66667</v>
      </c>
      <c r="H17" s="1">
        <v>43.666670000000003</v>
      </c>
      <c r="I17" s="1">
        <v>7.6666670000000003</v>
      </c>
      <c r="J17" s="1">
        <v>6</v>
      </c>
      <c r="K17" s="1">
        <v>30.33333</v>
      </c>
      <c r="L17" s="1">
        <v>18.66667</v>
      </c>
      <c r="M17" s="1">
        <v>11.33333</v>
      </c>
      <c r="O17" s="2" t="s">
        <v>137</v>
      </c>
      <c r="P17" s="1">
        <v>-0.27510000000000001</v>
      </c>
      <c r="Q17" s="1" t="s">
        <v>138</v>
      </c>
      <c r="R17" s="1" t="s">
        <v>18</v>
      </c>
      <c r="S17" s="1" t="s">
        <v>19</v>
      </c>
      <c r="T17" s="1">
        <v>0.97919999999999996</v>
      </c>
    </row>
    <row r="18" spans="1:20" x14ac:dyDescent="0.35">
      <c r="A18" t="s">
        <v>101</v>
      </c>
      <c r="B18" s="1">
        <v>32.333329999999997</v>
      </c>
      <c r="C18" s="1">
        <v>9.3333329999999997</v>
      </c>
      <c r="D18" s="1">
        <v>25.33333</v>
      </c>
      <c r="E18" s="1">
        <v>30.66667</v>
      </c>
      <c r="F18" s="1">
        <v>18</v>
      </c>
      <c r="G18" s="1">
        <v>31</v>
      </c>
      <c r="H18" s="1">
        <v>12.66667</v>
      </c>
      <c r="I18" s="1">
        <v>24</v>
      </c>
      <c r="J18" s="1">
        <v>16.33333</v>
      </c>
      <c r="K18" s="1">
        <v>19.33333</v>
      </c>
      <c r="L18" s="1">
        <v>17.66667</v>
      </c>
      <c r="M18" s="1">
        <v>27.33333</v>
      </c>
      <c r="O18" s="2" t="s">
        <v>139</v>
      </c>
      <c r="P18" s="1">
        <v>-1.996</v>
      </c>
      <c r="Q18" s="1" t="s">
        <v>140</v>
      </c>
      <c r="R18" s="1" t="s">
        <v>18</v>
      </c>
      <c r="S18" s="1" t="s">
        <v>19</v>
      </c>
      <c r="T18" s="1">
        <v>0.37059999999999998</v>
      </c>
    </row>
    <row r="19" spans="1:20" x14ac:dyDescent="0.35">
      <c r="A19" t="s">
        <v>102</v>
      </c>
      <c r="B19" s="1">
        <v>17</v>
      </c>
      <c r="C19" s="1">
        <v>8.6666670000000003</v>
      </c>
      <c r="D19" s="1">
        <v>31.66667</v>
      </c>
      <c r="E19" s="1">
        <v>31</v>
      </c>
      <c r="F19" s="1">
        <v>17</v>
      </c>
      <c r="G19" s="1">
        <v>30.66667</v>
      </c>
      <c r="H19" s="1">
        <v>33.666670000000003</v>
      </c>
      <c r="I19" s="1">
        <v>8</v>
      </c>
      <c r="J19" s="1">
        <v>31.33333</v>
      </c>
      <c r="K19" s="1">
        <v>19.66667</v>
      </c>
      <c r="L19" s="1"/>
      <c r="M19" s="1">
        <v>33</v>
      </c>
      <c r="O19" s="2" t="s">
        <v>141</v>
      </c>
      <c r="P19" s="1">
        <v>-0.87260000000000004</v>
      </c>
      <c r="Q19" s="1" t="s">
        <v>142</v>
      </c>
      <c r="R19" s="1" t="s">
        <v>18</v>
      </c>
      <c r="S19" s="1" t="s">
        <v>19</v>
      </c>
      <c r="T19" s="1">
        <v>0.89200000000000002</v>
      </c>
    </row>
    <row r="20" spans="1:20" x14ac:dyDescent="0.35">
      <c r="A20" t="s">
        <v>98</v>
      </c>
      <c r="B20" s="1">
        <v>21</v>
      </c>
      <c r="C20" s="1">
        <v>4</v>
      </c>
      <c r="D20" s="1">
        <v>6</v>
      </c>
      <c r="E20" s="1">
        <v>18.66667</v>
      </c>
      <c r="F20" s="1">
        <v>2.3333330000000001</v>
      </c>
      <c r="G20" s="1">
        <v>11</v>
      </c>
      <c r="H20" s="1">
        <v>14.66667</v>
      </c>
      <c r="I20" s="1">
        <v>3</v>
      </c>
      <c r="J20" s="1">
        <v>17.66667</v>
      </c>
      <c r="K20" s="1">
        <v>18</v>
      </c>
      <c r="L20" s="1">
        <v>12.33333</v>
      </c>
      <c r="M20" s="1">
        <v>22.33333</v>
      </c>
    </row>
    <row r="21" spans="1:20" x14ac:dyDescent="0.35">
      <c r="A21" t="s">
        <v>99</v>
      </c>
      <c r="B21" s="1">
        <v>26</v>
      </c>
      <c r="C21" s="1">
        <v>10.33333</v>
      </c>
      <c r="D21" s="1">
        <v>16</v>
      </c>
      <c r="E21" s="1">
        <v>50.333329999999997</v>
      </c>
      <c r="F21" s="1">
        <v>29</v>
      </c>
      <c r="G21" s="1">
        <v>11.66667</v>
      </c>
      <c r="H21" s="1">
        <v>49.333329999999997</v>
      </c>
      <c r="I21" s="1">
        <v>14.33333</v>
      </c>
      <c r="J21" s="1">
        <v>13</v>
      </c>
      <c r="K21" s="1">
        <v>50.666670000000003</v>
      </c>
      <c r="L21" s="1">
        <v>18.33333</v>
      </c>
      <c r="M21" s="1">
        <v>12</v>
      </c>
    </row>
    <row r="22" spans="1:20" x14ac:dyDescent="0.35">
      <c r="A22" t="s">
        <v>103</v>
      </c>
      <c r="B22" s="1">
        <v>24.66667</v>
      </c>
      <c r="C22" s="1">
        <v>6.3333329999999997</v>
      </c>
      <c r="D22" s="1">
        <v>12.33333</v>
      </c>
      <c r="E22" s="1">
        <v>31</v>
      </c>
      <c r="F22" s="1">
        <v>8.6666670000000003</v>
      </c>
      <c r="G22" s="1">
        <v>6.3333329999999997</v>
      </c>
      <c r="H22" s="1">
        <v>26</v>
      </c>
      <c r="I22" s="1">
        <v>8.6666670000000003</v>
      </c>
      <c r="J22" s="1">
        <v>10</v>
      </c>
      <c r="K22" s="1">
        <v>37.666670000000003</v>
      </c>
      <c r="L22" s="1">
        <v>9.6666670000000003</v>
      </c>
      <c r="M22" s="1">
        <v>5.5</v>
      </c>
    </row>
    <row r="23" spans="1:20" x14ac:dyDescent="0.35">
      <c r="A23" t="s">
        <v>104</v>
      </c>
      <c r="B23" s="1">
        <v>13.66667</v>
      </c>
      <c r="C23" s="1">
        <v>2.6666669999999999</v>
      </c>
      <c r="D23" s="1">
        <v>24.33333</v>
      </c>
      <c r="E23" s="1">
        <v>15.33333</v>
      </c>
      <c r="F23" s="1">
        <v>9.6666670000000003</v>
      </c>
      <c r="G23" s="1">
        <v>24.66667</v>
      </c>
      <c r="H23" s="1">
        <v>6.6666670000000003</v>
      </c>
      <c r="I23" s="1">
        <v>6</v>
      </c>
      <c r="J23" s="1">
        <v>20.66667</v>
      </c>
      <c r="K23" s="1">
        <v>26.66667</v>
      </c>
      <c r="L23" s="1">
        <v>6.3333329999999997</v>
      </c>
      <c r="M23" s="1">
        <v>18.66667</v>
      </c>
    </row>
    <row r="24" spans="1:20" x14ac:dyDescent="0.35">
      <c r="A24" t="s">
        <v>105</v>
      </c>
      <c r="B24" s="1">
        <v>17</v>
      </c>
      <c r="C24" s="1">
        <v>11.33333</v>
      </c>
      <c r="D24" s="1">
        <v>8.3333329999999997</v>
      </c>
      <c r="E24" s="1">
        <v>28</v>
      </c>
      <c r="F24" s="1">
        <v>9.3333329999999997</v>
      </c>
      <c r="G24" s="1">
        <v>19.33333</v>
      </c>
      <c r="H24" s="1">
        <v>24</v>
      </c>
      <c r="I24" s="1">
        <v>4.6666670000000003</v>
      </c>
      <c r="J24" s="1">
        <v>23.33333</v>
      </c>
      <c r="K24" s="1"/>
      <c r="L24" s="1">
        <v>2.6666669999999999</v>
      </c>
      <c r="M24" s="1">
        <v>20.33333</v>
      </c>
    </row>
    <row r="25" spans="1:20" x14ac:dyDescent="0.35">
      <c r="A25" t="s">
        <v>106</v>
      </c>
      <c r="B25" s="1">
        <v>47.333329999999997</v>
      </c>
      <c r="C25" s="1">
        <v>9.3333329999999997</v>
      </c>
      <c r="D25" s="1">
        <v>25.33333</v>
      </c>
      <c r="E25" s="1">
        <v>54.666670000000003</v>
      </c>
      <c r="F25" s="1">
        <v>21.33333</v>
      </c>
      <c r="G25" s="1">
        <v>19.66667</v>
      </c>
      <c r="H25" s="1">
        <v>22.66667</v>
      </c>
      <c r="I25" s="1">
        <v>31.66667</v>
      </c>
      <c r="J25" s="1">
        <v>17</v>
      </c>
      <c r="K25" s="1">
        <v>22</v>
      </c>
      <c r="L25" s="1">
        <v>20.66667</v>
      </c>
      <c r="M25" s="1">
        <v>16.66667</v>
      </c>
    </row>
    <row r="26" spans="1:20" x14ac:dyDescent="0.35">
      <c r="A26" t="s">
        <v>107</v>
      </c>
      <c r="B26" s="1"/>
      <c r="C26" s="1">
        <v>27.66667</v>
      </c>
      <c r="D26" s="1">
        <v>62</v>
      </c>
      <c r="E26" s="1"/>
      <c r="F26" s="1">
        <v>22</v>
      </c>
      <c r="G26" s="1">
        <v>46.666670000000003</v>
      </c>
      <c r="H26" s="1"/>
      <c r="I26" s="1">
        <v>20</v>
      </c>
      <c r="J26" s="1">
        <v>44.666670000000003</v>
      </c>
      <c r="K26" s="1"/>
      <c r="L26" s="1">
        <v>21.66667</v>
      </c>
      <c r="M26" s="1">
        <v>13.33333</v>
      </c>
    </row>
    <row r="27" spans="1:20" x14ac:dyDescent="0.35">
      <c r="A27" t="s">
        <v>108</v>
      </c>
      <c r="B27" s="1"/>
      <c r="C27" s="1">
        <v>9</v>
      </c>
      <c r="D27" s="1">
        <v>29.33333</v>
      </c>
      <c r="E27" s="1"/>
      <c r="F27" s="1">
        <v>6.6666670000000003</v>
      </c>
      <c r="G27" s="1">
        <v>23</v>
      </c>
      <c r="H27" s="1"/>
      <c r="I27" s="1">
        <v>10.66667</v>
      </c>
      <c r="J27" s="1">
        <v>28.66667</v>
      </c>
      <c r="K27" s="1"/>
      <c r="L27" s="1">
        <v>5.3333329999999997</v>
      </c>
      <c r="M27" s="1">
        <v>27.33333</v>
      </c>
    </row>
    <row r="28" spans="1:20" x14ac:dyDescent="0.35">
      <c r="A28" t="s">
        <v>109</v>
      </c>
      <c r="B28" s="1"/>
      <c r="C28" s="1">
        <v>3.6666669999999999</v>
      </c>
      <c r="D28" s="1">
        <v>23.66667</v>
      </c>
      <c r="E28" s="1"/>
      <c r="F28" s="1">
        <v>14</v>
      </c>
      <c r="G28" s="1">
        <v>17.66667</v>
      </c>
      <c r="H28" s="1"/>
      <c r="I28" s="1">
        <v>10.33333</v>
      </c>
      <c r="J28" s="1">
        <v>15.66667</v>
      </c>
      <c r="K28" s="1"/>
      <c r="L28" s="1">
        <v>7</v>
      </c>
      <c r="M28" s="1">
        <v>18.66667</v>
      </c>
    </row>
    <row r="29" spans="1:20" x14ac:dyDescent="0.35">
      <c r="A29" t="s">
        <v>110</v>
      </c>
      <c r="B29" s="1"/>
      <c r="C29" s="1">
        <v>7.6666670000000003</v>
      </c>
      <c r="D29" s="1">
        <v>16</v>
      </c>
      <c r="E29" s="1"/>
      <c r="F29" s="1">
        <v>3</v>
      </c>
      <c r="G29" s="1">
        <v>19.66667</v>
      </c>
      <c r="H29" s="1"/>
      <c r="I29" s="1">
        <v>11.66667</v>
      </c>
      <c r="J29" s="1">
        <v>19.33333</v>
      </c>
      <c r="K29" s="1"/>
      <c r="L29" s="1">
        <v>8.6666670000000003</v>
      </c>
      <c r="M29" s="1">
        <v>13.33333</v>
      </c>
    </row>
    <row r="30" spans="1:20" x14ac:dyDescent="0.35">
      <c r="A30" t="s">
        <v>111</v>
      </c>
      <c r="B30" s="1"/>
      <c r="C30" s="1">
        <v>18</v>
      </c>
      <c r="D30" s="1">
        <v>52</v>
      </c>
      <c r="E30" s="1"/>
      <c r="F30" s="1">
        <v>5</v>
      </c>
      <c r="G30" s="1">
        <v>42.666670000000003</v>
      </c>
      <c r="H30" s="1"/>
      <c r="I30" s="1">
        <v>7.3333329999999997</v>
      </c>
      <c r="J30" s="1">
        <v>50.333329999999997</v>
      </c>
      <c r="K30" s="1"/>
      <c r="L30" s="1">
        <v>3</v>
      </c>
      <c r="M30" s="1">
        <v>65.666669999999996</v>
      </c>
    </row>
    <row r="31" spans="1:20" x14ac:dyDescent="0.35">
      <c r="A31" t="s">
        <v>112</v>
      </c>
      <c r="B31" s="1"/>
      <c r="C31" s="1">
        <v>5.3333329999999997</v>
      </c>
      <c r="D31" s="1">
        <v>38</v>
      </c>
      <c r="E31" s="1"/>
      <c r="F31" s="1">
        <v>2.6666669999999999</v>
      </c>
      <c r="G31" s="1">
        <v>44</v>
      </c>
      <c r="H31" s="1"/>
      <c r="I31" s="1">
        <v>59.666670000000003</v>
      </c>
      <c r="J31" s="1">
        <v>42.333329999999997</v>
      </c>
      <c r="K31" s="1"/>
      <c r="L31" s="1">
        <v>19.33333</v>
      </c>
      <c r="M31" s="1">
        <v>41.333329999999997</v>
      </c>
    </row>
    <row r="32" spans="1:20" x14ac:dyDescent="0.35">
      <c r="A32" t="s">
        <v>113</v>
      </c>
      <c r="B32" s="1"/>
      <c r="C32" s="1">
        <v>20</v>
      </c>
      <c r="D32" s="1">
        <v>11.66667</v>
      </c>
      <c r="E32" s="1"/>
      <c r="F32" s="1">
        <v>30</v>
      </c>
      <c r="G32" s="1">
        <v>13</v>
      </c>
      <c r="H32" s="1"/>
      <c r="I32" s="1">
        <v>51</v>
      </c>
      <c r="J32" s="1">
        <v>13</v>
      </c>
      <c r="K32" s="1"/>
      <c r="L32" s="1">
        <v>16.33333</v>
      </c>
      <c r="M32" s="1">
        <v>18.33333</v>
      </c>
    </row>
    <row r="33" spans="1:13" x14ac:dyDescent="0.35">
      <c r="A33" t="s">
        <v>114</v>
      </c>
      <c r="B33" s="1"/>
      <c r="C33" s="1">
        <v>7.6666670000000003</v>
      </c>
      <c r="D33" s="1">
        <v>45.333329999999997</v>
      </c>
      <c r="E33" s="1"/>
      <c r="F33" s="1">
        <v>7.3333329999999997</v>
      </c>
      <c r="G33" s="1">
        <v>35</v>
      </c>
      <c r="H33" s="1"/>
      <c r="I33" s="1">
        <v>7.6666670000000003</v>
      </c>
      <c r="J33" s="1">
        <v>30.66667</v>
      </c>
      <c r="K33" s="1"/>
      <c r="L33" s="1">
        <v>0</v>
      </c>
      <c r="M33" s="1">
        <v>45</v>
      </c>
    </row>
    <row r="34" spans="1:13" x14ac:dyDescent="0.35">
      <c r="A34" t="s">
        <v>115</v>
      </c>
      <c r="B34" s="1"/>
      <c r="C34" s="1">
        <v>15.33333</v>
      </c>
      <c r="D34" s="1">
        <v>7</v>
      </c>
      <c r="E34" s="1"/>
      <c r="F34" s="1">
        <v>12.33333</v>
      </c>
      <c r="G34" s="1">
        <v>8.6666670000000003</v>
      </c>
      <c r="H34" s="1"/>
      <c r="I34" s="1">
        <v>6</v>
      </c>
      <c r="J34" s="1">
        <v>11</v>
      </c>
      <c r="K34" s="1"/>
      <c r="L34" s="1">
        <v>1</v>
      </c>
      <c r="M34" s="1">
        <v>8</v>
      </c>
    </row>
    <row r="35" spans="1:13" x14ac:dyDescent="0.35">
      <c r="A35" t="s">
        <v>116</v>
      </c>
      <c r="B35" s="1"/>
      <c r="C35" s="1">
        <v>2.6666669999999999</v>
      </c>
      <c r="D35" s="1">
        <v>26.33333</v>
      </c>
      <c r="E35" s="1"/>
      <c r="F35" s="1">
        <v>6</v>
      </c>
      <c r="G35" s="1">
        <v>29.33333</v>
      </c>
      <c r="H35" s="1"/>
      <c r="I35" s="1">
        <v>3</v>
      </c>
      <c r="J35" s="1">
        <v>41.666670000000003</v>
      </c>
      <c r="K35" s="1"/>
      <c r="L35" s="1">
        <v>6</v>
      </c>
      <c r="M35" s="1">
        <v>47.333329999999997</v>
      </c>
    </row>
    <row r="36" spans="1:13" x14ac:dyDescent="0.35">
      <c r="A36" t="s">
        <v>117</v>
      </c>
      <c r="B36" s="1"/>
      <c r="C36" s="1">
        <v>6.6666670000000003</v>
      </c>
      <c r="D36" s="1">
        <v>37.666670000000003</v>
      </c>
      <c r="E36" s="1"/>
      <c r="F36" s="1">
        <v>13.66667</v>
      </c>
      <c r="G36" s="1">
        <v>27.33333</v>
      </c>
      <c r="H36" s="1"/>
      <c r="I36" s="1">
        <v>17.33333</v>
      </c>
      <c r="J36" s="1">
        <v>37.333329999999997</v>
      </c>
      <c r="K36" s="1"/>
      <c r="L36" s="1">
        <v>32</v>
      </c>
      <c r="M36" s="1">
        <v>37.333329999999997</v>
      </c>
    </row>
    <row r="37" spans="1:13" x14ac:dyDescent="0.35">
      <c r="A37" t="s">
        <v>118</v>
      </c>
      <c r="B37" s="1"/>
      <c r="C37" s="1">
        <v>8</v>
      </c>
      <c r="D37" s="1">
        <v>34</v>
      </c>
      <c r="E37" s="1"/>
      <c r="F37" s="1">
        <v>8</v>
      </c>
      <c r="G37" s="1">
        <v>30.33333</v>
      </c>
      <c r="H37" s="1"/>
      <c r="I37" s="1">
        <v>12.33333</v>
      </c>
      <c r="J37" s="1">
        <v>39</v>
      </c>
      <c r="K37" s="1"/>
      <c r="L37" s="1">
        <v>10</v>
      </c>
      <c r="M37" s="1">
        <v>25.66667</v>
      </c>
    </row>
    <row r="38" spans="1:13" x14ac:dyDescent="0.35">
      <c r="A38" t="s">
        <v>119</v>
      </c>
      <c r="B38" s="1"/>
      <c r="C38" s="1">
        <v>5</v>
      </c>
      <c r="D38" s="1">
        <v>25.33333</v>
      </c>
      <c r="E38" s="1"/>
      <c r="F38" s="1">
        <v>18.33333</v>
      </c>
      <c r="G38" s="1">
        <v>25.66667</v>
      </c>
      <c r="H38" s="1"/>
      <c r="I38" s="1">
        <v>17.33333</v>
      </c>
      <c r="J38" s="1">
        <v>27.66667</v>
      </c>
      <c r="K38" s="1"/>
      <c r="L38" s="1">
        <v>12.66667</v>
      </c>
      <c r="M38" s="1">
        <v>36</v>
      </c>
    </row>
    <row r="39" spans="1:13" x14ac:dyDescent="0.35">
      <c r="A39" t="s">
        <v>120</v>
      </c>
      <c r="B39" s="1"/>
      <c r="C39" s="1">
        <v>2</v>
      </c>
      <c r="D39" s="1">
        <v>9.3333329999999997</v>
      </c>
      <c r="E39" s="1"/>
      <c r="F39" s="1">
        <v>2</v>
      </c>
      <c r="G39" s="1">
        <v>18.33333</v>
      </c>
      <c r="H39" s="1"/>
      <c r="I39" s="1">
        <v>4</v>
      </c>
      <c r="J39" s="1">
        <v>13.33333</v>
      </c>
      <c r="K39" s="1"/>
      <c r="L39" s="1">
        <v>4.6666670000000003</v>
      </c>
      <c r="M39" s="1">
        <v>18.33333</v>
      </c>
    </row>
    <row r="40" spans="1:13" x14ac:dyDescent="0.35">
      <c r="A40" t="s">
        <v>121</v>
      </c>
      <c r="B40" s="1"/>
      <c r="C40" s="1">
        <v>5.3333329999999997</v>
      </c>
      <c r="D40" s="1">
        <v>35.333329999999997</v>
      </c>
      <c r="E40" s="1"/>
      <c r="F40" s="1">
        <v>10.66667</v>
      </c>
      <c r="G40" s="1">
        <v>32.333329999999997</v>
      </c>
      <c r="H40" s="1"/>
      <c r="I40" s="1">
        <v>7</v>
      </c>
      <c r="J40" s="1">
        <v>40</v>
      </c>
      <c r="K40" s="1"/>
      <c r="L40" s="1">
        <v>11.33333</v>
      </c>
      <c r="M40" s="1">
        <v>38</v>
      </c>
    </row>
    <row r="41" spans="1:13" x14ac:dyDescent="0.35">
      <c r="A41" t="s">
        <v>122</v>
      </c>
      <c r="B41" s="1"/>
      <c r="C41" s="1">
        <v>5</v>
      </c>
      <c r="D41" s="1">
        <v>48.666670000000003</v>
      </c>
      <c r="E41" s="1"/>
      <c r="F41" s="1">
        <v>5.6666670000000003</v>
      </c>
      <c r="G41" s="1">
        <v>41.333329999999997</v>
      </c>
      <c r="H41" s="1"/>
      <c r="I41" s="1">
        <v>10.33333</v>
      </c>
      <c r="J41" s="1">
        <v>50</v>
      </c>
      <c r="K41" s="1"/>
      <c r="L41" s="1">
        <v>2.6666669999999999</v>
      </c>
      <c r="M41" s="1">
        <v>49</v>
      </c>
    </row>
    <row r="42" spans="1:13" x14ac:dyDescent="0.35">
      <c r="A42" t="s">
        <v>123</v>
      </c>
      <c r="B42" s="1"/>
      <c r="C42" s="1">
        <v>7</v>
      </c>
      <c r="D42" s="1">
        <v>17</v>
      </c>
      <c r="E42" s="1"/>
      <c r="F42" s="1">
        <v>11</v>
      </c>
      <c r="G42" s="1">
        <v>14.66667</v>
      </c>
      <c r="H42" s="1"/>
      <c r="I42" s="1">
        <v>34.333329999999997</v>
      </c>
      <c r="J42" s="1">
        <v>20</v>
      </c>
      <c r="K42" s="1"/>
      <c r="L42" s="1">
        <v>29.66667</v>
      </c>
      <c r="M42" s="1">
        <v>16.66667</v>
      </c>
    </row>
    <row r="43" spans="1:13" x14ac:dyDescent="0.35">
      <c r="A43" t="s">
        <v>124</v>
      </c>
      <c r="B43" s="1"/>
      <c r="C43" s="1">
        <v>14.33333</v>
      </c>
      <c r="D43" s="1">
        <v>15.66667</v>
      </c>
      <c r="E43" s="1"/>
      <c r="F43" s="1">
        <v>19.33333</v>
      </c>
      <c r="G43" s="1">
        <v>14.33333</v>
      </c>
      <c r="H43" s="1"/>
      <c r="I43" s="1">
        <v>15.66667</v>
      </c>
      <c r="J43" s="1">
        <v>9.3333329999999997</v>
      </c>
      <c r="K43" s="1"/>
      <c r="L43" s="1">
        <v>39</v>
      </c>
      <c r="M43" s="1">
        <v>9.3333329999999997</v>
      </c>
    </row>
    <row r="44" spans="1:13" x14ac:dyDescent="0.35">
      <c r="A44" t="s">
        <v>125</v>
      </c>
      <c r="B44" s="1"/>
      <c r="C44" s="1">
        <v>5.3333329999999997</v>
      </c>
      <c r="D44" s="1"/>
      <c r="E44" s="1"/>
      <c r="F44" s="1">
        <v>7</v>
      </c>
      <c r="G44" s="1"/>
      <c r="H44" s="1"/>
      <c r="I44" s="1">
        <v>2</v>
      </c>
      <c r="J44" s="1"/>
      <c r="K44" s="1"/>
      <c r="L44" s="1">
        <v>2.3333330000000001</v>
      </c>
      <c r="M44" s="1"/>
    </row>
    <row r="45" spans="1:13" x14ac:dyDescent="0.35">
      <c r="A45" t="s">
        <v>126</v>
      </c>
      <c r="B45" s="1"/>
      <c r="C45" s="1">
        <v>6</v>
      </c>
      <c r="D45" s="1"/>
      <c r="E45" s="1"/>
      <c r="F45" s="1">
        <v>8</v>
      </c>
      <c r="G45" s="1"/>
      <c r="H45" s="1"/>
      <c r="I45" s="1">
        <v>3.3333330000000001</v>
      </c>
      <c r="J45" s="1"/>
      <c r="K45" s="1"/>
      <c r="L45" s="1">
        <v>11.66667</v>
      </c>
      <c r="M45" s="1"/>
    </row>
    <row r="46" spans="1:13" x14ac:dyDescent="0.35">
      <c r="A46" t="s">
        <v>127</v>
      </c>
      <c r="B46" s="1"/>
      <c r="C46" s="1">
        <v>22</v>
      </c>
      <c r="D46" s="1"/>
      <c r="E46" s="1"/>
      <c r="F46" s="1">
        <v>9.3333329999999997</v>
      </c>
      <c r="G46" s="1"/>
      <c r="H46" s="1"/>
      <c r="I46" s="1">
        <v>9</v>
      </c>
      <c r="J46" s="1"/>
      <c r="K46" s="1"/>
      <c r="L46" s="1">
        <v>2.6666669999999999</v>
      </c>
      <c r="M46" s="1"/>
    </row>
    <row r="47" spans="1:13" x14ac:dyDescent="0.35">
      <c r="A47" t="s">
        <v>128</v>
      </c>
      <c r="B47" s="1"/>
      <c r="C47" s="1">
        <v>4</v>
      </c>
      <c r="D47" s="1"/>
      <c r="E47" s="1"/>
      <c r="F47" s="1">
        <v>10.33333</v>
      </c>
      <c r="G47" s="1"/>
      <c r="H47" s="1"/>
      <c r="I47" s="1">
        <v>19.66667</v>
      </c>
      <c r="J47" s="1"/>
      <c r="K47" s="1"/>
      <c r="L47" s="1">
        <v>34.333329999999997</v>
      </c>
      <c r="M47" s="1"/>
    </row>
    <row r="48" spans="1:13" x14ac:dyDescent="0.35">
      <c r="A48" t="s">
        <v>129</v>
      </c>
      <c r="B48" s="1"/>
      <c r="C48" s="1">
        <v>19.66667</v>
      </c>
      <c r="D48" s="1"/>
      <c r="E48" s="1"/>
      <c r="F48" s="1">
        <v>25.66667</v>
      </c>
      <c r="G48" s="1"/>
      <c r="H48" s="1"/>
      <c r="I48" s="1">
        <v>47</v>
      </c>
      <c r="J48" s="1"/>
      <c r="K48" s="1"/>
      <c r="L48" s="1">
        <v>9</v>
      </c>
      <c r="M48" s="1"/>
    </row>
    <row r="49" spans="1:20" x14ac:dyDescent="0.35">
      <c r="A49" t="s">
        <v>130</v>
      </c>
      <c r="B49" s="1"/>
      <c r="C49" s="1">
        <v>20.66667</v>
      </c>
      <c r="D49" s="1"/>
      <c r="E49" s="1"/>
      <c r="F49" s="1">
        <v>18</v>
      </c>
      <c r="G49" s="1"/>
      <c r="H49" s="1"/>
      <c r="I49" s="1">
        <v>13.33333</v>
      </c>
      <c r="J49" s="1"/>
      <c r="K49" s="1"/>
      <c r="L49" s="1">
        <v>13</v>
      </c>
      <c r="M49" s="1"/>
    </row>
    <row r="50" spans="1:20" x14ac:dyDescent="0.35">
      <c r="A50" t="s">
        <v>131</v>
      </c>
      <c r="B50" s="1"/>
      <c r="C50" s="1">
        <v>1.3333330000000001</v>
      </c>
      <c r="D50" s="1"/>
      <c r="E50" s="1"/>
      <c r="F50" s="1">
        <v>5</v>
      </c>
      <c r="G50" s="1"/>
      <c r="H50" s="1"/>
      <c r="I50" s="1">
        <v>2</v>
      </c>
      <c r="J50" s="1"/>
      <c r="K50" s="1"/>
      <c r="L50" s="1">
        <v>1.3333330000000001</v>
      </c>
      <c r="M50" s="1"/>
    </row>
    <row r="51" spans="1:20" x14ac:dyDescent="0.35">
      <c r="A51" t="s">
        <v>132</v>
      </c>
      <c r="B51" s="1"/>
      <c r="C51" s="1">
        <v>2</v>
      </c>
      <c r="D51" s="1"/>
      <c r="E51" s="1"/>
      <c r="F51" s="1">
        <v>8</v>
      </c>
      <c r="G51" s="1"/>
      <c r="H51" s="1"/>
      <c r="I51" s="1">
        <v>5.3333329999999997</v>
      </c>
      <c r="J51" s="1"/>
      <c r="K51" s="1"/>
      <c r="L51" s="1">
        <v>14.33333</v>
      </c>
      <c r="M51" s="1"/>
    </row>
    <row r="52" spans="1:20" x14ac:dyDescent="0.35">
      <c r="A52" t="s">
        <v>133</v>
      </c>
      <c r="B52" s="1"/>
      <c r="C52" s="1">
        <v>4.3333329999999997</v>
      </c>
      <c r="D52" s="1"/>
      <c r="E52" s="1"/>
      <c r="F52" s="1">
        <v>1.3333330000000001</v>
      </c>
      <c r="G52" s="1"/>
      <c r="H52" s="1"/>
      <c r="I52" s="1">
        <v>1.3333330000000001</v>
      </c>
      <c r="J52" s="1"/>
      <c r="K52" s="1"/>
      <c r="L52" s="1">
        <v>2.6666669999999999</v>
      </c>
      <c r="M52" s="1"/>
    </row>
    <row r="53" spans="1:20" x14ac:dyDescent="0.35">
      <c r="A53" t="s">
        <v>134</v>
      </c>
      <c r="B53" s="1"/>
      <c r="C53" s="1">
        <v>8</v>
      </c>
      <c r="D53" s="1"/>
      <c r="E53" s="1"/>
      <c r="F53" s="1">
        <v>9.6666670000000003</v>
      </c>
      <c r="G53" s="1"/>
      <c r="H53" s="1"/>
      <c r="I53" s="1">
        <v>8</v>
      </c>
      <c r="J53" s="1"/>
      <c r="K53" s="1"/>
      <c r="L53" s="1">
        <v>9.6666670000000003</v>
      </c>
      <c r="M53" s="1"/>
    </row>
    <row r="54" spans="1:20" x14ac:dyDescent="0.35">
      <c r="A54" t="s">
        <v>135</v>
      </c>
      <c r="B54" s="1"/>
      <c r="C54" s="1">
        <v>17.33333</v>
      </c>
      <c r="D54" s="1"/>
      <c r="E54" s="1"/>
      <c r="F54" s="1">
        <v>4</v>
      </c>
      <c r="G54" s="1"/>
      <c r="H54" s="1"/>
      <c r="I54" s="1">
        <v>10</v>
      </c>
      <c r="J54" s="1"/>
      <c r="K54" s="1"/>
      <c r="L54" s="1"/>
      <c r="M54" s="1"/>
    </row>
    <row r="57" spans="1:20" x14ac:dyDescent="0.35">
      <c r="A57" t="s">
        <v>136</v>
      </c>
      <c r="B57" t="s">
        <v>94</v>
      </c>
      <c r="D57" s="2"/>
      <c r="E57" s="1" t="s">
        <v>91</v>
      </c>
      <c r="F57" s="1"/>
      <c r="G57" s="1"/>
      <c r="H57" s="1" t="s">
        <v>92</v>
      </c>
      <c r="I57" s="1"/>
      <c r="K57" s="2" t="s">
        <v>93</v>
      </c>
    </row>
    <row r="58" spans="1:20" x14ac:dyDescent="0.35">
      <c r="B58" t="s">
        <v>6</v>
      </c>
      <c r="C58" t="s">
        <v>7</v>
      </c>
      <c r="D58" s="2" t="s">
        <v>8</v>
      </c>
      <c r="E58" s="1" t="s">
        <v>6</v>
      </c>
      <c r="F58" s="1" t="s">
        <v>7</v>
      </c>
      <c r="G58" s="1" t="s">
        <v>8</v>
      </c>
      <c r="H58" s="1" t="s">
        <v>6</v>
      </c>
      <c r="I58" s="1" t="s">
        <v>7</v>
      </c>
      <c r="J58" s="1" t="s">
        <v>8</v>
      </c>
      <c r="K58" s="2" t="s">
        <v>6</v>
      </c>
      <c r="L58" s="1" t="s">
        <v>7</v>
      </c>
      <c r="M58" s="1" t="s">
        <v>8</v>
      </c>
      <c r="O58" s="2" t="s">
        <v>258</v>
      </c>
      <c r="P58" s="1" t="s">
        <v>151</v>
      </c>
      <c r="Q58" s="1" t="s">
        <v>152</v>
      </c>
      <c r="R58" s="1" t="s">
        <v>259</v>
      </c>
      <c r="S58" s="1" t="s">
        <v>224</v>
      </c>
      <c r="T58" s="1"/>
    </row>
    <row r="59" spans="1:20" x14ac:dyDescent="0.35">
      <c r="A59" t="s">
        <v>95</v>
      </c>
      <c r="B59" s="1">
        <v>23.33333</v>
      </c>
      <c r="C59" s="1">
        <v>3.3333330000000001</v>
      </c>
      <c r="D59" s="1">
        <v>20</v>
      </c>
      <c r="E59" s="1">
        <v>29.33333</v>
      </c>
      <c r="F59" s="1"/>
      <c r="G59" s="1">
        <v>25</v>
      </c>
      <c r="H59" s="1">
        <v>29.33333</v>
      </c>
      <c r="I59" s="1">
        <v>1.3333330000000001</v>
      </c>
      <c r="J59" s="1">
        <v>36.333329999999997</v>
      </c>
      <c r="K59" s="1"/>
      <c r="L59" s="1">
        <v>1.3333330000000001</v>
      </c>
      <c r="M59" s="1">
        <v>22.66667</v>
      </c>
      <c r="O59" s="2" t="s">
        <v>260</v>
      </c>
      <c r="P59" s="1" t="s">
        <v>145</v>
      </c>
      <c r="Q59" s="1" t="s">
        <v>78</v>
      </c>
      <c r="R59" s="1" t="s">
        <v>22</v>
      </c>
      <c r="S59" s="1" t="s">
        <v>262</v>
      </c>
      <c r="T59" s="1"/>
    </row>
    <row r="60" spans="1:20" x14ac:dyDescent="0.35">
      <c r="A60" t="s">
        <v>96</v>
      </c>
      <c r="B60" s="1">
        <v>23</v>
      </c>
      <c r="C60" s="1">
        <v>2.3333330000000001</v>
      </c>
      <c r="D60" s="1">
        <v>39.666670000000003</v>
      </c>
      <c r="E60" s="1">
        <v>26</v>
      </c>
      <c r="F60" s="1">
        <v>8.6666670000000003</v>
      </c>
      <c r="G60" s="1">
        <v>42</v>
      </c>
      <c r="H60" s="1">
        <v>30</v>
      </c>
      <c r="I60" s="1">
        <v>4.3333329999999997</v>
      </c>
      <c r="J60" s="1">
        <v>44.666670000000003</v>
      </c>
      <c r="K60" s="1">
        <v>49</v>
      </c>
      <c r="L60" s="1">
        <v>5.3333329999999997</v>
      </c>
      <c r="M60" s="1">
        <v>55.333329999999997</v>
      </c>
      <c r="O60" s="2"/>
      <c r="P60" s="1"/>
      <c r="Q60" s="1"/>
      <c r="R60" s="1"/>
      <c r="S60" s="1"/>
      <c r="T60" s="1"/>
    </row>
    <row r="61" spans="1:20" x14ac:dyDescent="0.35">
      <c r="A61" t="s">
        <v>97</v>
      </c>
      <c r="B61" s="1">
        <v>22.66667</v>
      </c>
      <c r="C61" s="1">
        <v>4.3333329999999997</v>
      </c>
      <c r="D61" s="1">
        <v>24.66667</v>
      </c>
      <c r="E61" s="1">
        <v>28</v>
      </c>
      <c r="F61" s="1">
        <v>4.3333329999999997</v>
      </c>
      <c r="G61" s="1">
        <v>23</v>
      </c>
      <c r="H61" s="1">
        <v>41.666670000000003</v>
      </c>
      <c r="I61" s="1">
        <v>3</v>
      </c>
      <c r="J61" s="1">
        <v>22</v>
      </c>
      <c r="K61" s="1"/>
      <c r="L61" s="1">
        <v>4.6666670000000003</v>
      </c>
      <c r="M61" s="1">
        <v>23</v>
      </c>
      <c r="O61" s="2"/>
      <c r="P61" s="1"/>
      <c r="Q61" s="1"/>
      <c r="R61" s="1"/>
      <c r="S61" s="1"/>
      <c r="T61" s="1"/>
    </row>
    <row r="62" spans="1:20" x14ac:dyDescent="0.35">
      <c r="A62" t="s">
        <v>100</v>
      </c>
      <c r="B62" s="1">
        <v>40.333329999999997</v>
      </c>
      <c r="C62" s="1">
        <v>3.6666669999999999</v>
      </c>
      <c r="D62" s="1">
        <v>53</v>
      </c>
      <c r="E62" s="1">
        <v>33.666670000000003</v>
      </c>
      <c r="F62" s="1">
        <v>11.33333</v>
      </c>
      <c r="G62" s="1">
        <v>60</v>
      </c>
      <c r="H62" s="1">
        <v>34.666670000000003</v>
      </c>
      <c r="I62" s="1">
        <v>9.3333329999999997</v>
      </c>
      <c r="J62" s="1">
        <v>50</v>
      </c>
      <c r="K62" s="1">
        <v>38</v>
      </c>
      <c r="L62" s="1">
        <v>10</v>
      </c>
      <c r="M62" s="1">
        <v>69.333330000000004</v>
      </c>
      <c r="O62" s="2"/>
      <c r="P62" s="1"/>
      <c r="Q62" s="1"/>
      <c r="R62" s="1"/>
      <c r="S62" s="1"/>
      <c r="T62" s="1"/>
    </row>
    <row r="63" spans="1:20" x14ac:dyDescent="0.35">
      <c r="A63" t="s">
        <v>101</v>
      </c>
      <c r="B63" s="1">
        <v>15.33333</v>
      </c>
      <c r="C63" s="1">
        <v>3</v>
      </c>
      <c r="D63" s="1">
        <v>55</v>
      </c>
      <c r="E63" s="1">
        <v>19.33333</v>
      </c>
      <c r="F63" s="1">
        <v>5.6666670000000003</v>
      </c>
      <c r="G63" s="1">
        <v>54.666670000000003</v>
      </c>
      <c r="H63" s="1">
        <v>13.66667</v>
      </c>
      <c r="I63" s="1">
        <v>27</v>
      </c>
      <c r="J63" s="1">
        <v>62</v>
      </c>
      <c r="K63" s="1">
        <v>34.666670000000003</v>
      </c>
      <c r="L63" s="1">
        <v>10.33333</v>
      </c>
      <c r="M63" s="1">
        <v>62</v>
      </c>
    </row>
    <row r="64" spans="1:20" x14ac:dyDescent="0.35">
      <c r="A64" t="s">
        <v>102</v>
      </c>
      <c r="B64" s="1">
        <v>23.33333</v>
      </c>
      <c r="C64" s="1">
        <v>6.6666670000000003</v>
      </c>
      <c r="D64" s="1">
        <v>31.66667</v>
      </c>
      <c r="E64" s="1">
        <v>22.66667</v>
      </c>
      <c r="F64" s="1">
        <v>33.666670000000003</v>
      </c>
      <c r="G64" s="1">
        <v>38</v>
      </c>
      <c r="H64" s="1">
        <v>42</v>
      </c>
      <c r="I64" s="1">
        <v>22</v>
      </c>
      <c r="J64" s="1">
        <v>43</v>
      </c>
      <c r="K64" s="1"/>
      <c r="L64" s="1">
        <v>15</v>
      </c>
      <c r="M64" s="1">
        <v>38</v>
      </c>
    </row>
    <row r="65" spans="1:20" x14ac:dyDescent="0.35">
      <c r="A65" t="s">
        <v>98</v>
      </c>
      <c r="B65" s="1">
        <v>16.66667</v>
      </c>
      <c r="C65" s="1">
        <v>11.66667</v>
      </c>
      <c r="D65" s="1">
        <v>19</v>
      </c>
      <c r="E65" s="1">
        <v>30.66667</v>
      </c>
      <c r="F65" s="1">
        <v>26</v>
      </c>
      <c r="G65" s="1">
        <v>23.33333</v>
      </c>
      <c r="H65" s="1">
        <v>50</v>
      </c>
      <c r="I65" s="1">
        <v>14.66667</v>
      </c>
      <c r="J65" s="1">
        <v>24.66667</v>
      </c>
      <c r="K65" s="1">
        <v>32.666670000000003</v>
      </c>
      <c r="L65" s="1">
        <v>0</v>
      </c>
      <c r="M65" s="1">
        <v>29.33333</v>
      </c>
      <c r="O65" s="2" t="s">
        <v>71</v>
      </c>
      <c r="P65" s="1" t="s">
        <v>12</v>
      </c>
      <c r="Q65" s="1" t="s">
        <v>13</v>
      </c>
      <c r="R65" s="1" t="s">
        <v>14</v>
      </c>
      <c r="S65" s="1" t="s">
        <v>15</v>
      </c>
      <c r="T65" s="1" t="s">
        <v>37</v>
      </c>
    </row>
    <row r="66" spans="1:20" x14ac:dyDescent="0.35">
      <c r="A66" t="s">
        <v>99</v>
      </c>
      <c r="B66" s="1">
        <v>13.33333</v>
      </c>
      <c r="C66" s="1">
        <v>16.33333</v>
      </c>
      <c r="D66" s="1">
        <v>46.666670000000003</v>
      </c>
      <c r="E66" s="1">
        <v>11.66667</v>
      </c>
      <c r="F66" s="1">
        <v>26</v>
      </c>
      <c r="G66" s="1">
        <v>41.333329999999997</v>
      </c>
      <c r="H66" s="1">
        <v>19.66667</v>
      </c>
      <c r="I66" s="1">
        <v>7.6666670000000003</v>
      </c>
      <c r="J66" s="1">
        <v>54</v>
      </c>
      <c r="K66" s="1">
        <v>36.666670000000003</v>
      </c>
      <c r="L66" s="1">
        <v>5</v>
      </c>
      <c r="M66" s="1">
        <v>53.333329999999997</v>
      </c>
      <c r="O66" s="2" t="s">
        <v>137</v>
      </c>
      <c r="P66" s="1">
        <v>-4.0389999999999997</v>
      </c>
      <c r="Q66" s="1" t="s">
        <v>143</v>
      </c>
      <c r="R66" s="1" t="s">
        <v>22</v>
      </c>
      <c r="S66" s="1" t="s">
        <v>26</v>
      </c>
      <c r="T66" s="1">
        <v>8.9999999999999998E-4</v>
      </c>
    </row>
    <row r="67" spans="1:20" x14ac:dyDescent="0.35">
      <c r="A67" t="s">
        <v>103</v>
      </c>
      <c r="B67" s="1">
        <v>18.66667</v>
      </c>
      <c r="C67" s="1"/>
      <c r="D67" s="1">
        <v>17.66667</v>
      </c>
      <c r="E67" s="1">
        <v>20.66667</v>
      </c>
      <c r="F67" s="1"/>
      <c r="G67" s="1">
        <v>19.66667</v>
      </c>
      <c r="H67" s="1">
        <v>22.33333</v>
      </c>
      <c r="I67" s="1"/>
      <c r="J67" s="1">
        <v>24.33333</v>
      </c>
      <c r="K67" s="1">
        <v>25.66667</v>
      </c>
      <c r="L67" s="1"/>
      <c r="M67" s="1">
        <v>26</v>
      </c>
      <c r="O67" s="2" t="s">
        <v>139</v>
      </c>
      <c r="P67" s="1">
        <v>-7.6829999999999998</v>
      </c>
      <c r="Q67" s="1" t="s">
        <v>144</v>
      </c>
      <c r="R67" s="1" t="s">
        <v>22</v>
      </c>
      <c r="S67" s="1" t="s">
        <v>78</v>
      </c>
      <c r="T67" s="1" t="s">
        <v>145</v>
      </c>
    </row>
    <row r="68" spans="1:20" x14ac:dyDescent="0.35">
      <c r="A68" t="s">
        <v>104</v>
      </c>
      <c r="B68" s="1">
        <v>62</v>
      </c>
      <c r="C68" s="1"/>
      <c r="D68" s="1">
        <v>15.66667</v>
      </c>
      <c r="E68" s="1">
        <v>59.666670000000003</v>
      </c>
      <c r="F68" s="1"/>
      <c r="G68" s="1">
        <v>21</v>
      </c>
      <c r="H68" s="1">
        <v>69.333330000000004</v>
      </c>
      <c r="I68" s="1"/>
      <c r="J68" s="1">
        <v>20.66667</v>
      </c>
      <c r="K68" s="1">
        <v>66</v>
      </c>
      <c r="L68" s="1"/>
      <c r="M68" s="1">
        <v>14</v>
      </c>
      <c r="O68" s="2" t="s">
        <v>141</v>
      </c>
      <c r="P68" s="1">
        <v>-7.46</v>
      </c>
      <c r="Q68" s="1" t="s">
        <v>146</v>
      </c>
      <c r="R68" s="1" t="s">
        <v>22</v>
      </c>
      <c r="S68" s="1" t="s">
        <v>78</v>
      </c>
      <c r="T68" s="1" t="s">
        <v>145</v>
      </c>
    </row>
    <row r="69" spans="1:20" x14ac:dyDescent="0.35">
      <c r="A69" t="s">
        <v>105</v>
      </c>
      <c r="B69" s="1">
        <v>38.333329999999997</v>
      </c>
      <c r="C69" s="1"/>
      <c r="D69" s="1">
        <v>24.66667</v>
      </c>
      <c r="E69" s="1">
        <v>52</v>
      </c>
      <c r="F69" s="1"/>
      <c r="G69" s="1">
        <v>23.33333</v>
      </c>
      <c r="H69" s="1">
        <v>50.333329999999997</v>
      </c>
      <c r="I69" s="1"/>
      <c r="J69" s="1">
        <v>21</v>
      </c>
      <c r="K69" s="1">
        <v>64.666669999999996</v>
      </c>
      <c r="L69" s="1"/>
      <c r="M69" s="1">
        <v>21.33333</v>
      </c>
    </row>
    <row r="70" spans="1:20" x14ac:dyDescent="0.35">
      <c r="A70" t="s">
        <v>106</v>
      </c>
      <c r="B70" s="1">
        <v>33.333329999999997</v>
      </c>
      <c r="C70" s="1"/>
      <c r="D70" s="1">
        <v>6.3333329999999997</v>
      </c>
      <c r="E70" s="1">
        <v>48.333329999999997</v>
      </c>
      <c r="F70" s="1"/>
      <c r="G70" s="1">
        <v>16.33333</v>
      </c>
      <c r="H70" s="1"/>
      <c r="I70" s="1"/>
      <c r="J70" s="1">
        <v>20.33333</v>
      </c>
      <c r="K70" s="1">
        <v>34.333329999999997</v>
      </c>
      <c r="L70" s="1"/>
      <c r="M70" s="1">
        <v>26.5</v>
      </c>
    </row>
    <row r="71" spans="1:20" x14ac:dyDescent="0.35">
      <c r="A71" t="s">
        <v>107</v>
      </c>
      <c r="B71" s="1">
        <v>42.333329999999997</v>
      </c>
      <c r="C71" s="1"/>
      <c r="D71" s="1">
        <v>36</v>
      </c>
      <c r="E71" s="1">
        <v>45.666670000000003</v>
      </c>
      <c r="F71" s="1"/>
      <c r="G71" s="1">
        <v>30.66667</v>
      </c>
      <c r="H71" s="1">
        <v>53.666670000000003</v>
      </c>
      <c r="I71" s="1"/>
      <c r="J71" s="1">
        <v>29.33333</v>
      </c>
      <c r="K71" s="1"/>
      <c r="L71" s="1"/>
      <c r="M71" s="1">
        <v>46</v>
      </c>
    </row>
    <row r="72" spans="1:20" x14ac:dyDescent="0.35">
      <c r="A72" t="s">
        <v>108</v>
      </c>
      <c r="B72" s="1">
        <v>23</v>
      </c>
      <c r="C72" s="1"/>
      <c r="D72" s="1">
        <v>46</v>
      </c>
      <c r="E72" s="1">
        <v>24.33333</v>
      </c>
      <c r="F72" s="1"/>
      <c r="G72" s="1">
        <v>51.333329999999997</v>
      </c>
      <c r="H72" s="1">
        <v>33.666670000000003</v>
      </c>
      <c r="I72" s="1"/>
      <c r="J72" s="1">
        <v>54.666670000000003</v>
      </c>
      <c r="K72" s="1">
        <v>43</v>
      </c>
      <c r="L72" s="1"/>
      <c r="M72" s="1">
        <v>55.333329999999997</v>
      </c>
    </row>
    <row r="73" spans="1:20" x14ac:dyDescent="0.35">
      <c r="A73" t="s">
        <v>109</v>
      </c>
      <c r="B73" s="1">
        <v>39.333329999999997</v>
      </c>
      <c r="C73" s="1"/>
      <c r="D73" s="1">
        <v>11</v>
      </c>
      <c r="E73" s="1">
        <v>40.333329999999997</v>
      </c>
      <c r="F73" s="1"/>
      <c r="G73" s="1">
        <v>14</v>
      </c>
      <c r="H73" s="1">
        <v>63.333329999999997</v>
      </c>
      <c r="I73" s="1"/>
      <c r="J73" s="1">
        <v>21</v>
      </c>
      <c r="K73" s="1">
        <v>37.333329999999997</v>
      </c>
      <c r="L73" s="1"/>
      <c r="M73" s="1">
        <v>21.33333</v>
      </c>
    </row>
    <row r="74" spans="1:20" x14ac:dyDescent="0.35">
      <c r="A74" t="s">
        <v>110</v>
      </c>
      <c r="B74" s="1"/>
      <c r="C74" s="1"/>
      <c r="D74" s="1">
        <v>40.333329999999997</v>
      </c>
      <c r="E74" s="1"/>
      <c r="F74" s="1"/>
      <c r="G74" s="1">
        <v>49.333329999999997</v>
      </c>
      <c r="H74" s="1"/>
      <c r="I74" s="1"/>
      <c r="J74" s="1">
        <v>67.333330000000004</v>
      </c>
      <c r="K74" s="1"/>
      <c r="L74" s="1"/>
      <c r="M74" s="1">
        <v>56.333329999999997</v>
      </c>
    </row>
    <row r="75" spans="1:20" x14ac:dyDescent="0.35">
      <c r="A75" t="s">
        <v>111</v>
      </c>
      <c r="B75" s="1"/>
      <c r="C75" s="1"/>
      <c r="D75" s="1">
        <v>12.33333</v>
      </c>
      <c r="E75" s="1"/>
      <c r="F75" s="1"/>
      <c r="G75" s="1">
        <v>16.33333</v>
      </c>
      <c r="H75" s="1"/>
      <c r="I75" s="1"/>
      <c r="J75" s="1">
        <v>13</v>
      </c>
      <c r="K75" s="1"/>
      <c r="L75" s="1"/>
      <c r="M75" s="1">
        <v>21.33333</v>
      </c>
    </row>
    <row r="76" spans="1:20" x14ac:dyDescent="0.35">
      <c r="A76" t="s">
        <v>112</v>
      </c>
      <c r="B76" s="1"/>
      <c r="C76" s="1"/>
      <c r="D76" s="1">
        <v>32.333329999999997</v>
      </c>
      <c r="E76" s="1"/>
      <c r="F76" s="1"/>
      <c r="G76" s="1">
        <v>39</v>
      </c>
      <c r="H76" s="1"/>
      <c r="I76" s="1"/>
      <c r="J76" s="1">
        <v>37</v>
      </c>
      <c r="K76" s="1"/>
      <c r="L76" s="1"/>
      <c r="M76" s="1">
        <v>37.666670000000003</v>
      </c>
    </row>
    <row r="77" spans="1:20" x14ac:dyDescent="0.35">
      <c r="A77" t="s">
        <v>113</v>
      </c>
      <c r="B77" s="1"/>
      <c r="C77" s="1"/>
      <c r="D77" s="1">
        <v>28</v>
      </c>
      <c r="E77" s="1"/>
      <c r="F77" s="1"/>
      <c r="G77" s="1">
        <v>19.33333</v>
      </c>
      <c r="H77" s="1"/>
      <c r="I77" s="1"/>
      <c r="J77" s="1">
        <v>24</v>
      </c>
      <c r="K77" s="1"/>
      <c r="L77" s="1"/>
      <c r="M77" s="1">
        <v>20.5</v>
      </c>
    </row>
    <row r="78" spans="1:20" x14ac:dyDescent="0.35">
      <c r="A78" t="s">
        <v>114</v>
      </c>
      <c r="B78" s="1"/>
      <c r="C78" s="1"/>
      <c r="D78" s="1">
        <v>13</v>
      </c>
      <c r="E78" s="1"/>
      <c r="F78" s="1"/>
      <c r="G78" s="1">
        <v>14</v>
      </c>
      <c r="H78" s="1"/>
      <c r="I78" s="1"/>
      <c r="J78" s="1">
        <v>18</v>
      </c>
      <c r="K78" s="1"/>
      <c r="L78" s="1"/>
      <c r="M78" s="1">
        <v>17</v>
      </c>
    </row>
    <row r="79" spans="1:20" x14ac:dyDescent="0.35">
      <c r="A79" t="s">
        <v>115</v>
      </c>
      <c r="B79" s="1"/>
      <c r="C79" s="1"/>
      <c r="D79" s="1">
        <v>9.6666670000000003</v>
      </c>
      <c r="E79" s="1"/>
      <c r="F79" s="1"/>
      <c r="G79" s="1">
        <v>13</v>
      </c>
      <c r="H79" s="1"/>
      <c r="I79" s="1"/>
      <c r="J79" s="1">
        <v>33</v>
      </c>
      <c r="K79" s="1"/>
      <c r="L79" s="1"/>
      <c r="M79" s="1">
        <v>20.5</v>
      </c>
    </row>
    <row r="81" spans="1:11" x14ac:dyDescent="0.35">
      <c r="A81" t="s">
        <v>148</v>
      </c>
    </row>
    <row r="82" spans="1:11" x14ac:dyDescent="0.35">
      <c r="A82" t="s">
        <v>149</v>
      </c>
      <c r="B82" t="s">
        <v>6</v>
      </c>
      <c r="C82" s="2" t="s">
        <v>7</v>
      </c>
      <c r="D82" t="s">
        <v>8</v>
      </c>
      <c r="E82" t="s">
        <v>9</v>
      </c>
      <c r="F82" t="s">
        <v>28</v>
      </c>
      <c r="G82" t="s">
        <v>10</v>
      </c>
      <c r="J82" s="5" t="s">
        <v>150</v>
      </c>
      <c r="K82" s="4"/>
    </row>
    <row r="83" spans="1:11" x14ac:dyDescent="0.35">
      <c r="A83" t="s">
        <v>147</v>
      </c>
      <c r="B83">
        <v>13</v>
      </c>
      <c r="C83" s="1">
        <v>23</v>
      </c>
      <c r="D83">
        <v>29</v>
      </c>
      <c r="E83">
        <f>GEOMEAN(B83:D83)</f>
        <v>20.544223388826193</v>
      </c>
      <c r="F83">
        <f>_xlfn.STDEV.S(B83:D83)</f>
        <v>8.0829037686547629</v>
      </c>
      <c r="G83">
        <f>F83/SQRT(COUNT(B83:D83))</f>
        <v>4.6666666666666679</v>
      </c>
      <c r="J83" s="5" t="s">
        <v>151</v>
      </c>
      <c r="K83" s="4">
        <v>1.2999999999999999E-2</v>
      </c>
    </row>
    <row r="84" spans="1:11" x14ac:dyDescent="0.35">
      <c r="A84" t="s">
        <v>136</v>
      </c>
      <c r="B84">
        <v>56</v>
      </c>
      <c r="C84" s="1">
        <v>76</v>
      </c>
      <c r="D84">
        <v>50</v>
      </c>
      <c r="E84">
        <f>GEOMEAN(B84:D84)</f>
        <v>59.70222834914015</v>
      </c>
      <c r="F84">
        <f>_xlfn.STDEV.S(B84:D84)</f>
        <v>13.61371857110808</v>
      </c>
      <c r="G84">
        <f>F84/SQRT(COUNT(B84:D84))</f>
        <v>7.8598840817010585</v>
      </c>
      <c r="J84" s="5" t="s">
        <v>152</v>
      </c>
      <c r="K84" s="4" t="s">
        <v>23</v>
      </c>
    </row>
    <row r="85" spans="1:11" x14ac:dyDescent="0.35">
      <c r="C85" s="1"/>
      <c r="J85" s="5" t="s">
        <v>153</v>
      </c>
      <c r="K85" s="4" t="s">
        <v>22</v>
      </c>
    </row>
    <row r="86" spans="1:11" x14ac:dyDescent="0.35">
      <c r="J86" s="5" t="s">
        <v>154</v>
      </c>
      <c r="K86" s="4" t="s">
        <v>155</v>
      </c>
    </row>
    <row r="87" spans="1:11" x14ac:dyDescent="0.35">
      <c r="J87" s="5" t="s">
        <v>156</v>
      </c>
      <c r="K87" s="4" t="s">
        <v>157</v>
      </c>
    </row>
    <row r="88" spans="1:11" x14ac:dyDescent="0.35">
      <c r="A88" s="3"/>
      <c r="B88" s="3"/>
    </row>
    <row r="89" spans="1:11" x14ac:dyDescent="0.35">
      <c r="A89" s="1"/>
      <c r="B89" s="1"/>
    </row>
    <row r="90" spans="1:11" x14ac:dyDescent="0.35">
      <c r="A90" s="1"/>
      <c r="B90" s="1"/>
    </row>
    <row r="91" spans="1:11" x14ac:dyDescent="0.35">
      <c r="A91" s="1"/>
      <c r="B91" s="1"/>
    </row>
  </sheetData>
  <phoneticPr fontId="2" type="noConversion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C334-2CCE-41DE-8468-AE2FB70D64A4}">
  <dimension ref="A1:T33"/>
  <sheetViews>
    <sheetView topLeftCell="A21" workbookViewId="0">
      <selection activeCell="C36" sqref="C36"/>
    </sheetView>
  </sheetViews>
  <sheetFormatPr defaultRowHeight="14.5" x14ac:dyDescent="0.35"/>
  <sheetData>
    <row r="1" spans="1:19" x14ac:dyDescent="0.35">
      <c r="A1" t="s">
        <v>256</v>
      </c>
    </row>
    <row r="2" spans="1:19" x14ac:dyDescent="0.35">
      <c r="L2" s="5" t="s">
        <v>190</v>
      </c>
      <c r="M2" s="4"/>
    </row>
    <row r="3" spans="1:19" x14ac:dyDescent="0.35">
      <c r="A3" t="s">
        <v>29</v>
      </c>
      <c r="L3" s="5" t="s">
        <v>151</v>
      </c>
      <c r="M3" s="4">
        <v>1E-4</v>
      </c>
    </row>
    <row r="4" spans="1:19" x14ac:dyDescent="0.35">
      <c r="A4" t="s">
        <v>32</v>
      </c>
      <c r="B4" t="s">
        <v>6</v>
      </c>
      <c r="C4" t="s">
        <v>7</v>
      </c>
      <c r="D4" t="s">
        <v>8</v>
      </c>
      <c r="E4" t="s">
        <v>86</v>
      </c>
      <c r="F4" t="s">
        <v>9</v>
      </c>
      <c r="G4" t="s">
        <v>28</v>
      </c>
      <c r="H4" t="s">
        <v>10</v>
      </c>
      <c r="L4" s="5" t="s">
        <v>152</v>
      </c>
      <c r="M4" s="4" t="s">
        <v>26</v>
      </c>
    </row>
    <row r="5" spans="1:19" x14ac:dyDescent="0.35">
      <c r="A5" t="s">
        <v>159</v>
      </c>
      <c r="B5" s="4">
        <v>1</v>
      </c>
      <c r="C5" s="4">
        <v>1</v>
      </c>
      <c r="D5" s="4">
        <v>1</v>
      </c>
      <c r="E5" s="4">
        <v>1</v>
      </c>
      <c r="F5">
        <f>GEOMEAN(B5:E5)</f>
        <v>1</v>
      </c>
      <c r="G5">
        <f>_xlfn.STDEV.S(B5:E5)</f>
        <v>0</v>
      </c>
      <c r="H5">
        <f>G5/SQRT((COUNT(B5:E5)))</f>
        <v>0</v>
      </c>
      <c r="L5" s="5" t="s">
        <v>153</v>
      </c>
      <c r="M5" s="4" t="s">
        <v>22</v>
      </c>
    </row>
    <row r="6" spans="1:19" x14ac:dyDescent="0.35">
      <c r="A6" t="s">
        <v>160</v>
      </c>
      <c r="B6" s="4">
        <v>0.3</v>
      </c>
      <c r="C6" s="4">
        <v>0.40447040000000001</v>
      </c>
      <c r="D6" s="4">
        <v>0.59229620000000005</v>
      </c>
      <c r="E6" s="4">
        <v>0.50785029999999998</v>
      </c>
      <c r="F6">
        <f>GEOMEAN(B6:E6)</f>
        <v>0.43708979284461186</v>
      </c>
      <c r="G6">
        <f>_xlfn.STDEV.S(B6:E6)</f>
        <v>0.12670501342263105</v>
      </c>
      <c r="H6">
        <f>G6/SQRT((COUNT(B6:E6)))</f>
        <v>6.3352506711315523E-2</v>
      </c>
      <c r="L6" s="5" t="s">
        <v>154</v>
      </c>
      <c r="M6" s="4" t="s">
        <v>155</v>
      </c>
    </row>
    <row r="7" spans="1:19" x14ac:dyDescent="0.35">
      <c r="L7" s="5" t="s">
        <v>156</v>
      </c>
      <c r="M7" s="4" t="s">
        <v>158</v>
      </c>
    </row>
    <row r="8" spans="1:19" x14ac:dyDescent="0.35">
      <c r="A8" t="s">
        <v>171</v>
      </c>
    </row>
    <row r="9" spans="1:19" x14ac:dyDescent="0.35">
      <c r="B9" t="s">
        <v>172</v>
      </c>
      <c r="E9" t="s">
        <v>164</v>
      </c>
      <c r="L9" s="2" t="s">
        <v>207</v>
      </c>
      <c r="M9" s="1"/>
    </row>
    <row r="10" spans="1:19" x14ac:dyDescent="0.35">
      <c r="B10" t="s">
        <v>6</v>
      </c>
      <c r="C10" t="s">
        <v>7</v>
      </c>
      <c r="D10" t="s">
        <v>8</v>
      </c>
      <c r="E10" t="s">
        <v>6</v>
      </c>
      <c r="F10" t="s">
        <v>7</v>
      </c>
      <c r="G10" t="s">
        <v>7</v>
      </c>
      <c r="H10" t="s">
        <v>9</v>
      </c>
      <c r="I10" t="s">
        <v>28</v>
      </c>
      <c r="J10" t="s">
        <v>10</v>
      </c>
      <c r="L10" s="2" t="s">
        <v>208</v>
      </c>
      <c r="M10" s="1">
        <v>61.03</v>
      </c>
    </row>
    <row r="11" spans="1:19" x14ac:dyDescent="0.35">
      <c r="A11" t="s">
        <v>161</v>
      </c>
      <c r="B11">
        <v>0</v>
      </c>
      <c r="C11">
        <v>0</v>
      </c>
      <c r="D11">
        <v>0</v>
      </c>
      <c r="E11" s="4">
        <v>-0.3810711</v>
      </c>
      <c r="F11" s="4">
        <v>-0.41970229999999997</v>
      </c>
      <c r="G11" s="4">
        <v>-0.43838959999999999</v>
      </c>
      <c r="H11" s="4">
        <v>-0.38958999999999999</v>
      </c>
      <c r="I11" s="4">
        <f>_xlfn.STDEV.S(E11:G11)</f>
        <v>2.9231818386192349E-2</v>
      </c>
      <c r="J11" s="4">
        <f>I11/SQRT(COUNT(E11:G11))</f>
        <v>1.6876998214170404E-2</v>
      </c>
      <c r="L11" s="2" t="s">
        <v>151</v>
      </c>
      <c r="M11" s="1" t="s">
        <v>145</v>
      </c>
      <c r="O11" s="5" t="s">
        <v>11</v>
      </c>
      <c r="P11" s="4" t="s">
        <v>12</v>
      </c>
      <c r="Q11" s="4" t="s">
        <v>13</v>
      </c>
      <c r="R11" s="4" t="s">
        <v>14</v>
      </c>
      <c r="S11" s="4" t="s">
        <v>15</v>
      </c>
    </row>
    <row r="12" spans="1:19" x14ac:dyDescent="0.35">
      <c r="A12" t="s">
        <v>162</v>
      </c>
      <c r="B12">
        <v>0</v>
      </c>
      <c r="C12">
        <v>0</v>
      </c>
      <c r="D12">
        <v>0</v>
      </c>
      <c r="E12" s="4">
        <v>-0.36225109999999999</v>
      </c>
      <c r="F12" s="4">
        <v>-0.46791199999999999</v>
      </c>
      <c r="G12" s="4">
        <v>-0.44204369999999998</v>
      </c>
      <c r="H12" s="4">
        <v>-0.42702000000000001</v>
      </c>
      <c r="I12" s="4">
        <f t="shared" ref="I12:I13" si="0">_xlfn.STDEV.S(E12:G12)</f>
        <v>5.5076089410408556E-2</v>
      </c>
      <c r="J12" s="4">
        <f t="shared" ref="J12:J13" si="1">I12/SQRT(COUNT(E12:G12))</f>
        <v>3.1798195047011278E-2</v>
      </c>
      <c r="L12" s="2" t="s">
        <v>152</v>
      </c>
      <c r="M12" s="1" t="s">
        <v>78</v>
      </c>
      <c r="O12" s="5" t="s">
        <v>165</v>
      </c>
      <c r="P12" s="4">
        <v>0.41310000000000002</v>
      </c>
      <c r="Q12" s="4" t="s">
        <v>166</v>
      </c>
      <c r="R12" s="4" t="s">
        <v>22</v>
      </c>
      <c r="S12" s="4" t="s">
        <v>78</v>
      </c>
    </row>
    <row r="13" spans="1:19" x14ac:dyDescent="0.35">
      <c r="A13" t="s">
        <v>163</v>
      </c>
      <c r="B13">
        <v>0</v>
      </c>
      <c r="C13">
        <v>0</v>
      </c>
      <c r="D13">
        <v>0</v>
      </c>
      <c r="E13" s="4">
        <v>-0.34004410000000002</v>
      </c>
      <c r="F13" s="4">
        <v>-0.25756420000000002</v>
      </c>
      <c r="G13" s="4">
        <v>-0.21994250000000001</v>
      </c>
      <c r="H13" s="4">
        <v>-0.27250999999999997</v>
      </c>
      <c r="I13" s="4">
        <f t="shared" si="0"/>
        <v>6.1431154606138613E-2</v>
      </c>
      <c r="J13" s="4">
        <f t="shared" si="1"/>
        <v>3.5467293648483646E-2</v>
      </c>
      <c r="L13" s="2" t="s">
        <v>209</v>
      </c>
      <c r="M13" s="1" t="s">
        <v>22</v>
      </c>
      <c r="O13" s="5" t="s">
        <v>167</v>
      </c>
      <c r="P13" s="4">
        <v>0.42409999999999998</v>
      </c>
      <c r="Q13" s="4" t="s">
        <v>168</v>
      </c>
      <c r="R13" s="4" t="s">
        <v>22</v>
      </c>
      <c r="S13" s="4" t="s">
        <v>78</v>
      </c>
    </row>
    <row r="14" spans="1:19" x14ac:dyDescent="0.35">
      <c r="L14" s="2" t="s">
        <v>210</v>
      </c>
      <c r="M14" s="1">
        <v>0.95809999999999995</v>
      </c>
      <c r="O14" s="5" t="s">
        <v>169</v>
      </c>
      <c r="P14" s="4">
        <v>0.27250000000000002</v>
      </c>
      <c r="Q14" s="4" t="s">
        <v>170</v>
      </c>
      <c r="R14" s="4" t="s">
        <v>22</v>
      </c>
      <c r="S14" s="4" t="s">
        <v>26</v>
      </c>
    </row>
    <row r="15" spans="1:19" x14ac:dyDescent="0.35">
      <c r="L15" s="1" t="s">
        <v>224</v>
      </c>
      <c r="M15" s="1" t="s">
        <v>266</v>
      </c>
    </row>
    <row r="17" spans="1:20" x14ac:dyDescent="0.35">
      <c r="A17" t="s">
        <v>35</v>
      </c>
    </row>
    <row r="18" spans="1:20" x14ac:dyDescent="0.35">
      <c r="A18" t="s">
        <v>32</v>
      </c>
      <c r="B18" t="s">
        <v>6</v>
      </c>
      <c r="C18" t="s">
        <v>7</v>
      </c>
      <c r="D18" t="s">
        <v>8</v>
      </c>
      <c r="E18" t="s">
        <v>9</v>
      </c>
      <c r="F18" t="s">
        <v>28</v>
      </c>
      <c r="G18" t="s">
        <v>10</v>
      </c>
      <c r="L18" s="2" t="s">
        <v>207</v>
      </c>
      <c r="M18" s="1"/>
    </row>
    <row r="19" spans="1:20" x14ac:dyDescent="0.35">
      <c r="A19" t="s">
        <v>90</v>
      </c>
      <c r="B19" s="4">
        <v>1</v>
      </c>
      <c r="C19" s="4">
        <v>1</v>
      </c>
      <c r="D19" s="4">
        <v>1</v>
      </c>
      <c r="E19">
        <f>GEOMEAN(B19:D19)</f>
        <v>1</v>
      </c>
      <c r="F19">
        <f>_xlfn.STDEV.S(B19:D19)</f>
        <v>0</v>
      </c>
      <c r="G19">
        <f>F19/SQRT(COUNT(B19:D19))</f>
        <v>0</v>
      </c>
      <c r="L19" s="2" t="s">
        <v>208</v>
      </c>
      <c r="M19" s="1">
        <v>37.61</v>
      </c>
      <c r="O19" s="5" t="s">
        <v>71</v>
      </c>
      <c r="P19" s="4" t="s">
        <v>12</v>
      </c>
      <c r="Q19" s="4" t="s">
        <v>13</v>
      </c>
      <c r="R19" s="4" t="s">
        <v>14</v>
      </c>
      <c r="S19" s="4" t="s">
        <v>15</v>
      </c>
      <c r="T19" s="4" t="s">
        <v>37</v>
      </c>
    </row>
    <row r="20" spans="1:20" x14ac:dyDescent="0.35">
      <c r="A20" t="s">
        <v>173</v>
      </c>
      <c r="B20" s="4">
        <v>0.67794200000000004</v>
      </c>
      <c r="C20" s="4">
        <v>0.60093600000000003</v>
      </c>
      <c r="D20" s="4">
        <v>0.69348699999999996</v>
      </c>
      <c r="E20">
        <f t="shared" ref="E20:E21" si="2">GEOMEAN(B20:D20)</f>
        <v>0.65617502347850609</v>
      </c>
      <c r="F20">
        <f t="shared" ref="F20:F21" si="3">_xlfn.STDEV.S(B20:D20)</f>
        <v>4.9560163205945945E-2</v>
      </c>
      <c r="G20">
        <f t="shared" ref="G20:G21" si="4">F20/SQRT(COUNT(B20:D20))</f>
        <v>2.8613573568034678E-2</v>
      </c>
      <c r="L20" s="2" t="s">
        <v>151</v>
      </c>
      <c r="M20" s="1">
        <v>4.0000000000000002E-4</v>
      </c>
      <c r="O20" s="5" t="s">
        <v>175</v>
      </c>
      <c r="P20" s="4">
        <v>0.34250000000000003</v>
      </c>
      <c r="Q20" s="4" t="s">
        <v>176</v>
      </c>
      <c r="R20" s="4" t="s">
        <v>22</v>
      </c>
      <c r="S20" s="4" t="s">
        <v>26</v>
      </c>
      <c r="T20" s="4">
        <v>2.9999999999999997E-4</v>
      </c>
    </row>
    <row r="21" spans="1:20" x14ac:dyDescent="0.35">
      <c r="A21" t="s">
        <v>174</v>
      </c>
      <c r="B21" s="4">
        <v>0.85973500000000003</v>
      </c>
      <c r="C21" s="4">
        <v>0.80332499999999996</v>
      </c>
      <c r="D21" s="4">
        <v>0.72399000000000002</v>
      </c>
      <c r="E21">
        <f t="shared" si="2"/>
        <v>0.79371176758711026</v>
      </c>
      <c r="F21">
        <f t="shared" si="3"/>
        <v>6.8194373362714708E-2</v>
      </c>
      <c r="G21">
        <f t="shared" si="4"/>
        <v>3.9372039818181187E-2</v>
      </c>
      <c r="L21" s="2" t="s">
        <v>152</v>
      </c>
      <c r="M21" s="1" t="s">
        <v>26</v>
      </c>
      <c r="O21" s="5" t="s">
        <v>177</v>
      </c>
      <c r="P21" s="4">
        <v>0.20430000000000001</v>
      </c>
      <c r="Q21" s="4" t="s">
        <v>178</v>
      </c>
      <c r="R21" s="4" t="s">
        <v>22</v>
      </c>
      <c r="S21" s="4" t="s">
        <v>44</v>
      </c>
      <c r="T21" s="4">
        <v>3.8E-3</v>
      </c>
    </row>
    <row r="22" spans="1:20" x14ac:dyDescent="0.35">
      <c r="B22" s="4"/>
      <c r="C22" s="4"/>
      <c r="D22" s="4"/>
      <c r="L22" s="2" t="s">
        <v>209</v>
      </c>
      <c r="M22" s="1" t="s">
        <v>22</v>
      </c>
      <c r="N22" s="4"/>
      <c r="O22" s="4"/>
      <c r="P22" s="4"/>
      <c r="Q22" s="4"/>
    </row>
    <row r="23" spans="1:20" x14ac:dyDescent="0.35">
      <c r="B23" s="4"/>
      <c r="C23" s="4"/>
      <c r="D23" s="4"/>
      <c r="L23" s="2" t="s">
        <v>210</v>
      </c>
      <c r="M23" s="1">
        <v>0.92610000000000003</v>
      </c>
      <c r="N23" s="4"/>
      <c r="O23" s="4"/>
      <c r="P23" s="4"/>
      <c r="Q23" s="4"/>
    </row>
    <row r="24" spans="1:20" x14ac:dyDescent="0.35">
      <c r="B24" s="4"/>
      <c r="C24" s="4"/>
      <c r="D24" s="4"/>
      <c r="L24" s="1" t="s">
        <v>224</v>
      </c>
      <c r="M24" s="1" t="s">
        <v>267</v>
      </c>
      <c r="N24" s="4"/>
      <c r="O24" s="4"/>
      <c r="P24" s="4"/>
      <c r="Q24" s="4"/>
    </row>
    <row r="25" spans="1:20" x14ac:dyDescent="0.35">
      <c r="B25" s="4"/>
      <c r="C25" s="4"/>
      <c r="D25" s="4"/>
      <c r="M25" s="1"/>
      <c r="N25" s="4"/>
      <c r="O25" s="4"/>
      <c r="P25" s="4"/>
      <c r="Q25" s="4"/>
    </row>
    <row r="26" spans="1:20" x14ac:dyDescent="0.35">
      <c r="A26" t="s">
        <v>183</v>
      </c>
    </row>
    <row r="27" spans="1:20" x14ac:dyDescent="0.35">
      <c r="B27" t="s">
        <v>181</v>
      </c>
      <c r="E27" t="s">
        <v>182</v>
      </c>
      <c r="H27" t="s">
        <v>9</v>
      </c>
      <c r="I27" t="s">
        <v>28</v>
      </c>
      <c r="J27" t="s">
        <v>10</v>
      </c>
      <c r="L27" t="s">
        <v>188</v>
      </c>
      <c r="O27" t="s">
        <v>189</v>
      </c>
      <c r="R27" t="s">
        <v>185</v>
      </c>
    </row>
    <row r="28" spans="1:20" x14ac:dyDescent="0.35">
      <c r="B28" t="s">
        <v>6</v>
      </c>
      <c r="C28" t="s">
        <v>7</v>
      </c>
      <c r="D28" t="s">
        <v>8</v>
      </c>
      <c r="E28" t="s">
        <v>6</v>
      </c>
      <c r="F28" t="s">
        <v>7</v>
      </c>
      <c r="G28" t="s">
        <v>8</v>
      </c>
      <c r="L28" s="5" t="s">
        <v>150</v>
      </c>
      <c r="M28" s="4"/>
      <c r="O28" s="5" t="s">
        <v>150</v>
      </c>
      <c r="P28" s="4"/>
      <c r="R28" s="5" t="s">
        <v>150</v>
      </c>
      <c r="S28" s="4"/>
    </row>
    <row r="29" spans="1:20" x14ac:dyDescent="0.35">
      <c r="A29" s="5" t="s">
        <v>85</v>
      </c>
      <c r="B29" s="4">
        <v>1</v>
      </c>
      <c r="C29" s="4">
        <v>1</v>
      </c>
      <c r="D29" s="4">
        <v>1</v>
      </c>
      <c r="E29" s="4">
        <v>0.34610200000000002</v>
      </c>
      <c r="F29" s="4">
        <v>0.22284000000000001</v>
      </c>
      <c r="G29" s="4">
        <v>0.22414000000000001</v>
      </c>
      <c r="H29">
        <f>GEOMEAN(E29:G29)</f>
        <v>0.25856647141371036</v>
      </c>
      <c r="I29">
        <f>_xlfn.STDEV.S(E29:G29)</f>
        <v>7.0793055318536205E-2</v>
      </c>
      <c r="J29">
        <f>I29/SQRT(COUNT(E29:G29))</f>
        <v>4.087238954491295E-2</v>
      </c>
      <c r="L29" s="5" t="s">
        <v>151</v>
      </c>
      <c r="M29" s="4" t="s">
        <v>145</v>
      </c>
      <c r="O29" s="5" t="s">
        <v>151</v>
      </c>
      <c r="P29" s="4">
        <v>5.9999999999999995E-4</v>
      </c>
      <c r="R29" s="5" t="s">
        <v>151</v>
      </c>
      <c r="S29" s="4" t="s">
        <v>145</v>
      </c>
    </row>
    <row r="30" spans="1:20" x14ac:dyDescent="0.35">
      <c r="A30" s="5" t="s">
        <v>179</v>
      </c>
      <c r="B30" s="4">
        <v>1</v>
      </c>
      <c r="C30" s="4"/>
      <c r="D30" s="4">
        <v>1</v>
      </c>
      <c r="E30" s="4">
        <v>0.81452999999999998</v>
      </c>
      <c r="F30" s="4"/>
      <c r="G30" s="4">
        <v>0.82340999999999998</v>
      </c>
      <c r="H30">
        <f t="shared" ref="H30:H31" si="5">GEOMEAN(E30:G30)</f>
        <v>0.81895796430586099</v>
      </c>
      <c r="I30">
        <f t="shared" ref="I30:I31" si="6">_xlfn.STDEV.S(E30:G30)</f>
        <v>6.2791082169365419E-3</v>
      </c>
      <c r="J30">
        <f t="shared" ref="J30:J31" si="7">I30/SQRT(COUNT(E30:G30))</f>
        <v>4.4399999999999995E-3</v>
      </c>
      <c r="L30" s="5" t="s">
        <v>152</v>
      </c>
      <c r="M30" s="4" t="s">
        <v>78</v>
      </c>
      <c r="O30" s="5" t="s">
        <v>152</v>
      </c>
      <c r="P30" s="4" t="s">
        <v>26</v>
      </c>
      <c r="R30" s="5" t="s">
        <v>152</v>
      </c>
      <c r="S30" s="4" t="s">
        <v>78</v>
      </c>
    </row>
    <row r="31" spans="1:20" x14ac:dyDescent="0.35">
      <c r="A31" s="5" t="s">
        <v>180</v>
      </c>
      <c r="B31" s="4">
        <v>1</v>
      </c>
      <c r="C31" s="4">
        <v>1</v>
      </c>
      <c r="D31" s="4">
        <v>1</v>
      </c>
      <c r="E31" s="4">
        <v>0.82076800000000005</v>
      </c>
      <c r="F31" s="4">
        <v>0.78819099999999997</v>
      </c>
      <c r="G31" s="4">
        <v>0.81504299999999996</v>
      </c>
      <c r="H31">
        <f t="shared" si="5"/>
        <v>0.80787493952027578</v>
      </c>
      <c r="I31">
        <f t="shared" si="6"/>
        <v>1.7392845550206391E-2</v>
      </c>
      <c r="J31">
        <f t="shared" si="7"/>
        <v>1.0041764060385245E-2</v>
      </c>
      <c r="L31" s="5" t="s">
        <v>153</v>
      </c>
      <c r="M31" s="4" t="s">
        <v>22</v>
      </c>
      <c r="O31" s="5" t="s">
        <v>153</v>
      </c>
      <c r="P31" s="4" t="s">
        <v>22</v>
      </c>
      <c r="R31" s="5" t="s">
        <v>153</v>
      </c>
      <c r="S31" s="4" t="s">
        <v>22</v>
      </c>
    </row>
    <row r="32" spans="1:20" x14ac:dyDescent="0.35">
      <c r="L32" s="5" t="s">
        <v>154</v>
      </c>
      <c r="M32" s="4" t="s">
        <v>155</v>
      </c>
      <c r="O32" s="5" t="s">
        <v>154</v>
      </c>
      <c r="P32" s="4" t="s">
        <v>155</v>
      </c>
      <c r="R32" s="5" t="s">
        <v>154</v>
      </c>
      <c r="S32" s="4" t="s">
        <v>155</v>
      </c>
    </row>
    <row r="33" spans="12:19" x14ac:dyDescent="0.35">
      <c r="L33" s="5" t="s">
        <v>156</v>
      </c>
      <c r="M33" s="4" t="s">
        <v>187</v>
      </c>
      <c r="O33" s="5" t="s">
        <v>156</v>
      </c>
      <c r="P33" s="4" t="s">
        <v>186</v>
      </c>
      <c r="R33" s="5" t="s">
        <v>156</v>
      </c>
      <c r="S33" s="4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5B90-25DC-4663-848E-8018291FE663}">
  <dimension ref="A1:Y48"/>
  <sheetViews>
    <sheetView topLeftCell="A55" workbookViewId="0">
      <selection activeCell="G72" sqref="G72"/>
    </sheetView>
  </sheetViews>
  <sheetFormatPr defaultRowHeight="14.5" x14ac:dyDescent="0.35"/>
  <cols>
    <col min="20" max="20" width="38.453125" customWidth="1"/>
  </cols>
  <sheetData>
    <row r="1" spans="1:24" x14ac:dyDescent="0.35">
      <c r="A1" t="s">
        <v>257</v>
      </c>
    </row>
    <row r="3" spans="1:24" x14ac:dyDescent="0.35">
      <c r="A3" t="s">
        <v>29</v>
      </c>
    </row>
    <row r="4" spans="1:24" x14ac:dyDescent="0.35">
      <c r="A4" t="s">
        <v>194</v>
      </c>
      <c r="B4" t="s">
        <v>6</v>
      </c>
      <c r="C4" t="s">
        <v>7</v>
      </c>
      <c r="D4" t="s">
        <v>8</v>
      </c>
      <c r="E4" t="s">
        <v>9</v>
      </c>
      <c r="F4" t="s">
        <v>28</v>
      </c>
      <c r="G4" t="s">
        <v>10</v>
      </c>
      <c r="P4" s="2" t="s">
        <v>207</v>
      </c>
      <c r="Q4" s="1"/>
    </row>
    <row r="5" spans="1:24" x14ac:dyDescent="0.35">
      <c r="A5" t="s">
        <v>159</v>
      </c>
      <c r="B5" s="1">
        <v>100</v>
      </c>
      <c r="C5" s="1">
        <v>100</v>
      </c>
      <c r="D5" s="1">
        <v>100</v>
      </c>
      <c r="E5">
        <f>GEOMEAN(B5:D5)</f>
        <v>100</v>
      </c>
      <c r="F5">
        <f>_xlfn.STDEV.S(B5:D5)</f>
        <v>0</v>
      </c>
      <c r="G5">
        <f>F5/SQRT(COUNT(B5:D5))</f>
        <v>0</v>
      </c>
      <c r="P5" s="2" t="s">
        <v>208</v>
      </c>
      <c r="Q5" s="1">
        <v>43.12</v>
      </c>
      <c r="T5" s="2" t="s">
        <v>71</v>
      </c>
      <c r="U5" s="1" t="s">
        <v>12</v>
      </c>
      <c r="V5" s="1" t="s">
        <v>13</v>
      </c>
      <c r="W5" s="1" t="s">
        <v>14</v>
      </c>
      <c r="X5" s="1" t="s">
        <v>15</v>
      </c>
    </row>
    <row r="6" spans="1:24" x14ac:dyDescent="0.35">
      <c r="A6" t="s">
        <v>191</v>
      </c>
      <c r="B6" s="1">
        <v>38.888890000000004</v>
      </c>
      <c r="C6" s="1">
        <v>38</v>
      </c>
      <c r="D6" s="1">
        <v>48.42</v>
      </c>
      <c r="E6">
        <f t="shared" ref="E6:E8" si="0">GEOMEAN(B6:D6)</f>
        <v>41.515599118538361</v>
      </c>
      <c r="F6">
        <f t="shared" ref="F6:F8" si="1">_xlfn.STDEV.S(B6:D6)</f>
        <v>5.7765125474372461</v>
      </c>
      <c r="G6">
        <f t="shared" ref="G6:G8" si="2">F6/SQRT(COUNT(B6:D6))</f>
        <v>3.3350710742401453</v>
      </c>
      <c r="P6" s="2" t="s">
        <v>151</v>
      </c>
      <c r="Q6" s="1" t="s">
        <v>145</v>
      </c>
      <c r="T6" s="2" t="s">
        <v>195</v>
      </c>
      <c r="U6" s="1">
        <v>58.23</v>
      </c>
      <c r="V6" s="1" t="s">
        <v>196</v>
      </c>
      <c r="W6" s="1" t="s">
        <v>22</v>
      </c>
      <c r="X6" s="1" t="s">
        <v>78</v>
      </c>
    </row>
    <row r="7" spans="1:24" x14ac:dyDescent="0.35">
      <c r="A7" t="s">
        <v>192</v>
      </c>
      <c r="B7" s="1">
        <v>62.22222</v>
      </c>
      <c r="C7" s="1">
        <v>53.6</v>
      </c>
      <c r="D7" s="1">
        <v>72.92</v>
      </c>
      <c r="E7">
        <f t="shared" si="0"/>
        <v>62.419312926825569</v>
      </c>
      <c r="F7">
        <f t="shared" si="1"/>
        <v>9.6785637248577476</v>
      </c>
      <c r="G7">
        <f t="shared" si="2"/>
        <v>5.5879213719155683</v>
      </c>
      <c r="P7" s="2" t="s">
        <v>152</v>
      </c>
      <c r="Q7" s="1" t="s">
        <v>78</v>
      </c>
      <c r="T7" s="2" t="s">
        <v>197</v>
      </c>
      <c r="U7" s="1">
        <v>37.090000000000003</v>
      </c>
      <c r="V7" s="1" t="s">
        <v>198</v>
      </c>
      <c r="W7" s="1" t="s">
        <v>22</v>
      </c>
      <c r="X7" s="1" t="s">
        <v>26</v>
      </c>
    </row>
    <row r="8" spans="1:24" x14ac:dyDescent="0.35">
      <c r="A8" t="s">
        <v>193</v>
      </c>
      <c r="B8" s="1">
        <v>43.888890000000004</v>
      </c>
      <c r="C8" s="1">
        <v>46.4</v>
      </c>
      <c r="D8" s="1">
        <v>58.22</v>
      </c>
      <c r="E8">
        <f t="shared" si="0"/>
        <v>49.126398442657212</v>
      </c>
      <c r="F8">
        <f t="shared" si="1"/>
        <v>7.6528729601394367</v>
      </c>
      <c r="G8">
        <f t="shared" si="2"/>
        <v>4.4183882636105123</v>
      </c>
      <c r="P8" s="2" t="s">
        <v>209</v>
      </c>
      <c r="Q8" s="1" t="s">
        <v>22</v>
      </c>
      <c r="T8" s="2" t="s">
        <v>199</v>
      </c>
      <c r="U8" s="1">
        <v>50.5</v>
      </c>
      <c r="V8" s="1" t="s">
        <v>200</v>
      </c>
      <c r="W8" s="1" t="s">
        <v>22</v>
      </c>
      <c r="X8" s="1" t="s">
        <v>78</v>
      </c>
    </row>
    <row r="9" spans="1:24" x14ac:dyDescent="0.35">
      <c r="P9" s="2" t="s">
        <v>210</v>
      </c>
      <c r="Q9" s="1">
        <v>0.94179999999999997</v>
      </c>
    </row>
    <row r="10" spans="1:24" x14ac:dyDescent="0.35">
      <c r="P10" s="1" t="s">
        <v>224</v>
      </c>
      <c r="Q10" s="1" t="s">
        <v>268</v>
      </c>
    </row>
    <row r="11" spans="1:24" x14ac:dyDescent="0.35">
      <c r="Q11" s="1"/>
    </row>
    <row r="12" spans="1:24" x14ac:dyDescent="0.35">
      <c r="A12" t="s">
        <v>70</v>
      </c>
    </row>
    <row r="13" spans="1:24" x14ac:dyDescent="0.35">
      <c r="A13" t="s">
        <v>32</v>
      </c>
      <c r="B13" t="s">
        <v>6</v>
      </c>
      <c r="C13" t="s">
        <v>7</v>
      </c>
      <c r="D13" t="s">
        <v>8</v>
      </c>
      <c r="E13" t="s">
        <v>9</v>
      </c>
      <c r="F13" t="s">
        <v>28</v>
      </c>
      <c r="G13" t="s">
        <v>10</v>
      </c>
      <c r="P13" s="2" t="s">
        <v>207</v>
      </c>
      <c r="Q13" s="1"/>
    </row>
    <row r="14" spans="1:24" x14ac:dyDescent="0.35">
      <c r="A14" t="s">
        <v>159</v>
      </c>
      <c r="B14" s="1">
        <v>1</v>
      </c>
      <c r="C14" s="1">
        <v>1</v>
      </c>
      <c r="D14" s="1">
        <v>1</v>
      </c>
      <c r="E14">
        <f>GEOMEAN(B14:D14)</f>
        <v>1</v>
      </c>
      <c r="F14">
        <f>_xlfn.STDEV.S(B14:D14)</f>
        <v>0</v>
      </c>
      <c r="G14">
        <f>F14/SQRT(COUNT(B14:D14))</f>
        <v>0</v>
      </c>
      <c r="P14" s="2" t="s">
        <v>208</v>
      </c>
      <c r="Q14" s="1">
        <v>8.4380000000000006</v>
      </c>
      <c r="T14" s="2" t="s">
        <v>71</v>
      </c>
      <c r="U14" s="1" t="s">
        <v>12</v>
      </c>
      <c r="V14" s="1" t="s">
        <v>13</v>
      </c>
      <c r="W14" s="1" t="s">
        <v>14</v>
      </c>
      <c r="X14" s="1" t="s">
        <v>15</v>
      </c>
    </row>
    <row r="15" spans="1:24" x14ac:dyDescent="0.35">
      <c r="A15" t="s">
        <v>191</v>
      </c>
      <c r="B15" s="1">
        <v>0.58925000000000005</v>
      </c>
      <c r="C15" s="1">
        <v>0.51111430000000002</v>
      </c>
      <c r="D15" s="1">
        <v>0.55495209999999995</v>
      </c>
      <c r="E15">
        <f t="shared" ref="E15:E17" si="3">GEOMEAN(B15:D15)</f>
        <v>0.55083861045404081</v>
      </c>
      <c r="F15">
        <f t="shared" ref="F15:F17" si="4">_xlfn.STDEV.S(B15:D15)</f>
        <v>3.9164793432665185E-2</v>
      </c>
      <c r="G15">
        <f t="shared" ref="G15:G17" si="5">F15/SQRT(COUNT(B15:D15))</f>
        <v>2.2611804031105333E-2</v>
      </c>
      <c r="P15" s="2" t="s">
        <v>151</v>
      </c>
      <c r="Q15" s="1">
        <v>7.4000000000000003E-3</v>
      </c>
      <c r="T15" s="2" t="s">
        <v>201</v>
      </c>
      <c r="U15" s="1">
        <v>0.44819999999999999</v>
      </c>
      <c r="V15" s="1" t="s">
        <v>202</v>
      </c>
      <c r="W15" s="1" t="s">
        <v>22</v>
      </c>
      <c r="X15" s="1" t="s">
        <v>23</v>
      </c>
    </row>
    <row r="16" spans="1:24" x14ac:dyDescent="0.35">
      <c r="A16" t="s">
        <v>192</v>
      </c>
      <c r="B16" s="1">
        <v>0.221662</v>
      </c>
      <c r="C16" s="1">
        <v>0.50457129999999994</v>
      </c>
      <c r="D16" s="1">
        <v>0.75974269999999999</v>
      </c>
      <c r="E16">
        <f t="shared" si="3"/>
        <v>0.43963619708864421</v>
      </c>
      <c r="F16">
        <f t="shared" si="4"/>
        <v>0.26915948033242915</v>
      </c>
      <c r="G16">
        <f t="shared" si="5"/>
        <v>0.15539929842486777</v>
      </c>
      <c r="P16" s="2" t="s">
        <v>152</v>
      </c>
      <c r="Q16" s="1" t="s">
        <v>44</v>
      </c>
      <c r="T16" s="2" t="s">
        <v>203</v>
      </c>
      <c r="U16" s="1">
        <v>0.50470000000000004</v>
      </c>
      <c r="V16" s="1" t="s">
        <v>204</v>
      </c>
      <c r="W16" s="1" t="s">
        <v>22</v>
      </c>
      <c r="X16" s="1" t="s">
        <v>44</v>
      </c>
    </row>
    <row r="17" spans="1:25" x14ac:dyDescent="0.35">
      <c r="A17" t="s">
        <v>193</v>
      </c>
      <c r="B17" s="1">
        <v>0.87524400000000002</v>
      </c>
      <c r="C17" s="1">
        <v>0.87467989999999995</v>
      </c>
      <c r="D17" s="1">
        <v>0.73849900000000002</v>
      </c>
      <c r="E17">
        <f t="shared" si="3"/>
        <v>0.82688046807309423</v>
      </c>
      <c r="F17">
        <f t="shared" si="4"/>
        <v>7.8787425771946612E-2</v>
      </c>
      <c r="G17">
        <f t="shared" si="5"/>
        <v>4.5487941478191039E-2</v>
      </c>
      <c r="P17" s="2" t="s">
        <v>209</v>
      </c>
      <c r="Q17" s="1" t="s">
        <v>22</v>
      </c>
      <c r="T17" s="2" t="s">
        <v>205</v>
      </c>
      <c r="U17" s="1">
        <v>0.17050000000000001</v>
      </c>
      <c r="V17" s="1" t="s">
        <v>206</v>
      </c>
      <c r="W17" s="1" t="s">
        <v>18</v>
      </c>
      <c r="X17" s="1" t="s">
        <v>19</v>
      </c>
    </row>
    <row r="18" spans="1:25" x14ac:dyDescent="0.35">
      <c r="P18" s="2" t="s">
        <v>210</v>
      </c>
      <c r="Q18" s="1">
        <v>0.75990000000000002</v>
      </c>
    </row>
    <row r="19" spans="1:25" x14ac:dyDescent="0.35">
      <c r="P19" s="1" t="s">
        <v>224</v>
      </c>
      <c r="Q19" s="1" t="s">
        <v>269</v>
      </c>
    </row>
    <row r="20" spans="1:25" x14ac:dyDescent="0.35">
      <c r="Q20" s="1"/>
    </row>
    <row r="21" spans="1:25" x14ac:dyDescent="0.35">
      <c r="A21" t="s">
        <v>35</v>
      </c>
    </row>
    <row r="22" spans="1:25" x14ac:dyDescent="0.35">
      <c r="A22" t="s">
        <v>215</v>
      </c>
      <c r="B22" t="s">
        <v>62</v>
      </c>
      <c r="E22" t="s">
        <v>214</v>
      </c>
      <c r="T22" s="2" t="s">
        <v>217</v>
      </c>
      <c r="U22" s="1" t="s">
        <v>12</v>
      </c>
      <c r="V22" s="1" t="s">
        <v>13</v>
      </c>
      <c r="W22" s="1" t="s">
        <v>14</v>
      </c>
      <c r="X22" s="1" t="s">
        <v>15</v>
      </c>
      <c r="Y22" s="1" t="s">
        <v>37</v>
      </c>
    </row>
    <row r="23" spans="1:25" x14ac:dyDescent="0.35">
      <c r="A23" t="s">
        <v>216</v>
      </c>
      <c r="B23" t="s">
        <v>6</v>
      </c>
      <c r="C23" t="s">
        <v>7</v>
      </c>
      <c r="D23" t="s">
        <v>8</v>
      </c>
      <c r="E23" t="s">
        <v>6</v>
      </c>
      <c r="F23" t="s">
        <v>7</v>
      </c>
      <c r="G23" t="s">
        <v>8</v>
      </c>
      <c r="H23" t="s">
        <v>253</v>
      </c>
      <c r="I23" t="s">
        <v>28</v>
      </c>
      <c r="J23" t="s">
        <v>10</v>
      </c>
      <c r="P23" s="2" t="s">
        <v>223</v>
      </c>
      <c r="Q23" s="1" t="s">
        <v>224</v>
      </c>
      <c r="R23" s="1" t="s">
        <v>151</v>
      </c>
      <c r="S23" s="1"/>
      <c r="T23" s="2" t="s">
        <v>218</v>
      </c>
      <c r="U23" s="1"/>
      <c r="V23" s="1"/>
      <c r="W23" s="1"/>
      <c r="X23" s="1"/>
      <c r="Y23" s="1"/>
    </row>
    <row r="24" spans="1:25" x14ac:dyDescent="0.35">
      <c r="A24" s="2" t="s">
        <v>147</v>
      </c>
      <c r="B24" s="1">
        <v>1</v>
      </c>
      <c r="C24" s="1">
        <v>1</v>
      </c>
      <c r="D24" s="1">
        <v>1</v>
      </c>
      <c r="E24" s="1">
        <v>1.0535099999999999</v>
      </c>
      <c r="F24" s="1">
        <v>1.2097</v>
      </c>
      <c r="G24" s="1">
        <v>1.2135739999999999</v>
      </c>
      <c r="H24" s="1">
        <f>GEOMEAN(E24:G24)</f>
        <v>1.1564517974143387</v>
      </c>
      <c r="I24" s="1">
        <f>_xlfn.STDEV.S(E24:G24)</f>
        <v>9.1315212379975336E-2</v>
      </c>
      <c r="J24" s="1">
        <f>I24/SQRT(COUNT(E24:G24))</f>
        <v>5.2720862448686609E-2</v>
      </c>
      <c r="K24" s="1"/>
      <c r="L24" s="1"/>
      <c r="M24" s="1"/>
      <c r="N24" s="1"/>
      <c r="P24" s="2" t="s">
        <v>225</v>
      </c>
      <c r="Q24" s="1" t="s">
        <v>226</v>
      </c>
      <c r="R24" s="1" t="s">
        <v>227</v>
      </c>
      <c r="S24" s="1"/>
      <c r="T24" s="2" t="s">
        <v>147</v>
      </c>
      <c r="U24" s="1">
        <v>-0.15890000000000001</v>
      </c>
      <c r="V24" s="1" t="s">
        <v>219</v>
      </c>
      <c r="W24" s="1" t="s">
        <v>18</v>
      </c>
      <c r="X24" s="1" t="s">
        <v>19</v>
      </c>
      <c r="Y24" s="1">
        <v>0.18820000000000001</v>
      </c>
    </row>
    <row r="25" spans="1:25" x14ac:dyDescent="0.35">
      <c r="A25" s="2" t="s">
        <v>211</v>
      </c>
      <c r="B25" s="1">
        <v>1</v>
      </c>
      <c r="C25" s="1">
        <v>1</v>
      </c>
      <c r="D25" s="1">
        <v>1</v>
      </c>
      <c r="E25" s="1">
        <v>1.0810420000000001</v>
      </c>
      <c r="F25" s="1">
        <v>1.3449880000000001</v>
      </c>
      <c r="G25" s="1">
        <v>1.1262369999999999</v>
      </c>
      <c r="H25" s="1">
        <f t="shared" ref="H25:H27" si="6">GEOMEAN(E25:G25)</f>
        <v>1.1786827362141858</v>
      </c>
      <c r="I25" s="1">
        <f t="shared" ref="I25:I27" si="7">_xlfn.STDEV.S(E25:G25)</f>
        <v>0.14116307292277258</v>
      </c>
      <c r="J25" s="1">
        <f t="shared" ref="J25:J27" si="8">I25/SQRT(COUNT(E25:G25))</f>
        <v>8.1500538151597524E-2</v>
      </c>
      <c r="K25" s="1"/>
      <c r="L25" s="1"/>
      <c r="M25" s="1"/>
      <c r="N25" s="1"/>
      <c r="P25" s="2" t="s">
        <v>228</v>
      </c>
      <c r="Q25" s="1" t="s">
        <v>226</v>
      </c>
      <c r="R25" s="1" t="s">
        <v>227</v>
      </c>
      <c r="S25" s="1"/>
      <c r="T25" s="2" t="s">
        <v>211</v>
      </c>
      <c r="U25" s="1">
        <v>-0.18410000000000001</v>
      </c>
      <c r="V25" s="1" t="s">
        <v>220</v>
      </c>
      <c r="W25" s="1" t="s">
        <v>18</v>
      </c>
      <c r="X25" s="1" t="s">
        <v>19</v>
      </c>
      <c r="Y25" s="1">
        <v>0.1104</v>
      </c>
    </row>
    <row r="26" spans="1:25" x14ac:dyDescent="0.35">
      <c r="A26" s="2" t="s">
        <v>212</v>
      </c>
      <c r="B26" s="1">
        <v>1</v>
      </c>
      <c r="C26" s="1">
        <v>1</v>
      </c>
      <c r="D26" s="1">
        <v>1</v>
      </c>
      <c r="E26" s="1">
        <v>1.144657</v>
      </c>
      <c r="F26" s="1">
        <v>1.338114</v>
      </c>
      <c r="G26" s="1">
        <v>1.165916</v>
      </c>
      <c r="H26" s="1">
        <f t="shared" si="6"/>
        <v>1.2132358879369833</v>
      </c>
      <c r="I26" s="1">
        <f t="shared" si="7"/>
        <v>0.10608935473929514</v>
      </c>
      <c r="J26" s="1">
        <f t="shared" si="8"/>
        <v>6.1250717516885753E-2</v>
      </c>
      <c r="K26" s="1"/>
      <c r="L26" s="1"/>
      <c r="M26" s="1"/>
      <c r="N26" s="1"/>
      <c r="P26" s="2" t="s">
        <v>229</v>
      </c>
      <c r="Q26" s="1" t="s">
        <v>230</v>
      </c>
      <c r="R26" s="1" t="s">
        <v>231</v>
      </c>
      <c r="S26" s="1"/>
      <c r="T26" s="2" t="s">
        <v>212</v>
      </c>
      <c r="U26" s="1">
        <v>-0.2162</v>
      </c>
      <c r="V26" s="1" t="s">
        <v>221</v>
      </c>
      <c r="W26" s="1" t="s">
        <v>18</v>
      </c>
      <c r="X26" s="1" t="s">
        <v>19</v>
      </c>
      <c r="Y26" s="1">
        <v>5.5399999999999998E-2</v>
      </c>
    </row>
    <row r="27" spans="1:25" x14ac:dyDescent="0.35">
      <c r="A27" s="2" t="s">
        <v>213</v>
      </c>
      <c r="B27" s="1">
        <v>1</v>
      </c>
      <c r="C27" s="1">
        <v>1</v>
      </c>
      <c r="D27" s="1">
        <v>1</v>
      </c>
      <c r="E27" s="1">
        <v>1.1774439999999999</v>
      </c>
      <c r="F27" s="1">
        <v>1.3913759999999999</v>
      </c>
      <c r="G27" s="1">
        <v>1.4243410000000001</v>
      </c>
      <c r="H27" s="1">
        <f t="shared" si="6"/>
        <v>1.3263747576780194</v>
      </c>
      <c r="I27" s="1">
        <f t="shared" si="7"/>
        <v>0.13404708156589365</v>
      </c>
      <c r="J27" s="1">
        <f t="shared" si="8"/>
        <v>7.7392118626152431E-2</v>
      </c>
      <c r="K27" s="1"/>
      <c r="L27" s="1"/>
      <c r="M27" s="1"/>
      <c r="N27" s="1"/>
      <c r="P27" s="2" t="s">
        <v>232</v>
      </c>
      <c r="Q27" s="1" t="s">
        <v>233</v>
      </c>
      <c r="R27" s="1" t="s">
        <v>234</v>
      </c>
      <c r="S27" s="1"/>
      <c r="T27" s="2" t="s">
        <v>213</v>
      </c>
      <c r="U27" s="1">
        <v>-0.33110000000000001</v>
      </c>
      <c r="V27" s="1" t="s">
        <v>222</v>
      </c>
      <c r="W27" s="1" t="s">
        <v>22</v>
      </c>
      <c r="X27" s="1" t="s">
        <v>44</v>
      </c>
      <c r="Y27" s="1">
        <v>5.4999999999999997E-3</v>
      </c>
    </row>
    <row r="29" spans="1:25" x14ac:dyDescent="0.35">
      <c r="A29" s="2" t="s">
        <v>251</v>
      </c>
      <c r="T29" s="1"/>
    </row>
    <row r="30" spans="1:25" x14ac:dyDescent="0.35">
      <c r="A30" s="2" t="s">
        <v>243</v>
      </c>
      <c r="B30" t="s">
        <v>249</v>
      </c>
      <c r="H30" t="s">
        <v>250</v>
      </c>
      <c r="P30" s="2" t="s">
        <v>207</v>
      </c>
      <c r="Q30" s="1"/>
      <c r="T30" s="2" t="s">
        <v>11</v>
      </c>
      <c r="U30" s="1" t="s">
        <v>12</v>
      </c>
      <c r="V30" s="1" t="s">
        <v>13</v>
      </c>
      <c r="W30" s="1" t="s">
        <v>14</v>
      </c>
      <c r="X30" s="1" t="s">
        <v>15</v>
      </c>
    </row>
    <row r="31" spans="1:25" x14ac:dyDescent="0.35">
      <c r="A31" s="2" t="s">
        <v>252</v>
      </c>
      <c r="B31" t="s">
        <v>6</v>
      </c>
      <c r="C31" t="s">
        <v>7</v>
      </c>
      <c r="D31" t="s">
        <v>8</v>
      </c>
      <c r="E31" t="s">
        <v>253</v>
      </c>
      <c r="F31" t="s">
        <v>28</v>
      </c>
      <c r="G31" t="s">
        <v>10</v>
      </c>
      <c r="H31" t="s">
        <v>6</v>
      </c>
      <c r="I31" t="s">
        <v>7</v>
      </c>
      <c r="J31" t="s">
        <v>8</v>
      </c>
      <c r="K31" t="s">
        <v>253</v>
      </c>
      <c r="L31" t="s">
        <v>28</v>
      </c>
      <c r="M31" t="s">
        <v>10</v>
      </c>
      <c r="P31" s="2" t="s">
        <v>208</v>
      </c>
      <c r="Q31" s="1">
        <v>36.64</v>
      </c>
      <c r="T31" s="2" t="s">
        <v>239</v>
      </c>
      <c r="U31" s="1">
        <v>0.65529999999999999</v>
      </c>
      <c r="V31" s="1" t="s">
        <v>240</v>
      </c>
      <c r="W31" s="1" t="s">
        <v>22</v>
      </c>
      <c r="X31" s="1" t="s">
        <v>26</v>
      </c>
    </row>
    <row r="32" spans="1:25" x14ac:dyDescent="0.35">
      <c r="A32" s="2" t="s">
        <v>235</v>
      </c>
      <c r="B32" s="1">
        <v>1</v>
      </c>
      <c r="C32" s="1">
        <v>1</v>
      </c>
      <c r="D32" s="1">
        <v>1</v>
      </c>
      <c r="E32" s="1">
        <f>GEOMEAN(B32:D32)</f>
        <v>1</v>
      </c>
      <c r="F32" s="1">
        <f>_xlfn.STDEV.S(B32:D32)</f>
        <v>0</v>
      </c>
      <c r="G32" s="1">
        <f>F32/SQRT(COUNT(B32:D32))</f>
        <v>0</v>
      </c>
      <c r="H32" s="1">
        <v>1</v>
      </c>
      <c r="I32" s="1">
        <v>1</v>
      </c>
      <c r="J32" s="1">
        <v>1</v>
      </c>
      <c r="K32" s="1">
        <f>GEOMEAN(H32:J32)</f>
        <v>1</v>
      </c>
      <c r="L32" s="1">
        <f>_xlfn.STDEV.S(H32:J32)</f>
        <v>0</v>
      </c>
      <c r="M32" s="1">
        <f>L32/SQRT(COUNT(H32:J32))</f>
        <v>0</v>
      </c>
      <c r="N32" s="1"/>
      <c r="P32" s="2" t="s">
        <v>151</v>
      </c>
      <c r="Q32" s="1" t="s">
        <v>145</v>
      </c>
      <c r="T32" s="2" t="s">
        <v>241</v>
      </c>
      <c r="U32" s="1">
        <v>0.72050000000000003</v>
      </c>
      <c r="V32" s="1" t="s">
        <v>242</v>
      </c>
      <c r="W32" s="1" t="s">
        <v>22</v>
      </c>
      <c r="X32" s="1" t="s">
        <v>26</v>
      </c>
    </row>
    <row r="33" spans="1:24" x14ac:dyDescent="0.35">
      <c r="A33" s="2" t="s">
        <v>236</v>
      </c>
      <c r="B33" s="1">
        <v>1</v>
      </c>
      <c r="C33" s="1">
        <v>1</v>
      </c>
      <c r="D33" s="1">
        <v>1</v>
      </c>
      <c r="E33" s="1">
        <f t="shared" ref="E33:E37" si="9">GEOMEAN(B33:D33)</f>
        <v>1</v>
      </c>
      <c r="F33" s="1">
        <f t="shared" ref="F33:F37" si="10">_xlfn.STDEV.S(B33:D33)</f>
        <v>0</v>
      </c>
      <c r="G33" s="1">
        <f t="shared" ref="G33:G37" si="11">F33/SQRT(COUNT(B33:D33))</f>
        <v>0</v>
      </c>
      <c r="H33" s="1">
        <v>1</v>
      </c>
      <c r="I33" s="1">
        <v>1</v>
      </c>
      <c r="J33" s="1">
        <v>1</v>
      </c>
      <c r="K33" s="1">
        <f>GEOMEAN(H33:J33)</f>
        <v>1</v>
      </c>
      <c r="L33" s="1">
        <f>_xlfn.STDEV.S(H33:J33)</f>
        <v>0</v>
      </c>
      <c r="M33" s="1">
        <f>L33/SQRT(COUNT(H33:J33))</f>
        <v>0</v>
      </c>
      <c r="N33" s="1"/>
      <c r="P33" s="2" t="s">
        <v>152</v>
      </c>
      <c r="Q33" s="1" t="s">
        <v>78</v>
      </c>
    </row>
    <row r="34" spans="1:24" x14ac:dyDescent="0.35">
      <c r="A34" s="2" t="s">
        <v>243</v>
      </c>
      <c r="B34" t="s">
        <v>237</v>
      </c>
      <c r="E34" s="1"/>
      <c r="F34" s="1"/>
      <c r="G34" s="1"/>
      <c r="H34" t="s">
        <v>238</v>
      </c>
      <c r="K34" s="1"/>
      <c r="L34" s="1"/>
      <c r="M34" s="1"/>
      <c r="P34" s="2" t="s">
        <v>209</v>
      </c>
      <c r="Q34" s="1" t="s">
        <v>22</v>
      </c>
    </row>
    <row r="35" spans="1:24" x14ac:dyDescent="0.35">
      <c r="B35" t="s">
        <v>6</v>
      </c>
      <c r="C35" t="s">
        <v>7</v>
      </c>
      <c r="D35" t="s">
        <v>8</v>
      </c>
      <c r="E35" t="s">
        <v>253</v>
      </c>
      <c r="F35" t="s">
        <v>28</v>
      </c>
      <c r="G35" t="s">
        <v>10</v>
      </c>
      <c r="H35" t="s">
        <v>6</v>
      </c>
      <c r="I35" t="s">
        <v>7</v>
      </c>
      <c r="J35" t="s">
        <v>8</v>
      </c>
      <c r="K35" t="s">
        <v>253</v>
      </c>
      <c r="L35" t="s">
        <v>28</v>
      </c>
      <c r="M35" t="s">
        <v>10</v>
      </c>
      <c r="P35" s="2" t="s">
        <v>210</v>
      </c>
      <c r="Q35" s="1">
        <v>0.93220000000000003</v>
      </c>
    </row>
    <row r="36" spans="1:24" x14ac:dyDescent="0.35">
      <c r="A36" s="2" t="s">
        <v>235</v>
      </c>
      <c r="B36" s="1">
        <v>1.7013769999999999</v>
      </c>
      <c r="C36" s="1">
        <v>1.5175799999999999</v>
      </c>
      <c r="D36" s="1">
        <v>1.537139</v>
      </c>
      <c r="E36" s="1">
        <f t="shared" si="9"/>
        <v>1.583270419399867</v>
      </c>
      <c r="F36" s="1">
        <f t="shared" si="10"/>
        <v>0.10094388897963723</v>
      </c>
      <c r="G36" s="1">
        <f t="shared" si="11"/>
        <v>5.8279981475441257E-2</v>
      </c>
      <c r="H36" s="1">
        <v>1.0926180000000001</v>
      </c>
      <c r="I36" s="1">
        <v>0.98606749999999999</v>
      </c>
      <c r="J36" s="1">
        <v>0.7116323</v>
      </c>
      <c r="K36" s="1">
        <f t="shared" ref="K36" si="12">GEOMEAN(H36:J36)</f>
        <v>0.91525803300061082</v>
      </c>
      <c r="L36" s="1">
        <f t="shared" ref="L36" si="13">_xlfn.STDEV.S(H36:J36)</f>
        <v>0.19656118286417337</v>
      </c>
      <c r="M36" s="1">
        <f t="shared" ref="M36" si="14">L36/SQRT(COUNT(H36:J36))</f>
        <v>0.11348465183886176</v>
      </c>
      <c r="N36" s="1"/>
      <c r="P36" s="1" t="s">
        <v>224</v>
      </c>
      <c r="Q36" s="1" t="s">
        <v>270</v>
      </c>
    </row>
    <row r="37" spans="1:24" x14ac:dyDescent="0.35">
      <c r="A37" s="2" t="s">
        <v>236</v>
      </c>
      <c r="B37" s="1">
        <v>1.834165</v>
      </c>
      <c r="C37" s="1">
        <v>1.9196260000000001</v>
      </c>
      <c r="D37" s="1">
        <v>1.831491</v>
      </c>
      <c r="E37" s="1">
        <f t="shared" si="9"/>
        <v>1.8613152606900452</v>
      </c>
      <c r="F37" s="1">
        <f t="shared" si="10"/>
        <v>5.013068092828319E-2</v>
      </c>
      <c r="G37" s="1">
        <f t="shared" si="11"/>
        <v>2.894296212860354E-2</v>
      </c>
      <c r="H37" s="1">
        <v>1.143124</v>
      </c>
      <c r="I37" s="1">
        <v>1.2235590000000001</v>
      </c>
      <c r="J37" s="1">
        <v>1.0571999999999999</v>
      </c>
      <c r="K37" s="1">
        <f t="shared" ref="K37" si="15">GEOMEAN(H37:J37)</f>
        <v>1.1392660030360213</v>
      </c>
      <c r="L37" s="1">
        <f t="shared" ref="L37" si="16">_xlfn.STDEV.S(H37:J37)</f>
        <v>8.3194591052143205E-2</v>
      </c>
      <c r="M37" s="1">
        <f t="shared" ref="M37" si="17">L37/SQRT(COUNT(H37:J37))</f>
        <v>4.8032419539075714E-2</v>
      </c>
      <c r="N37" s="1"/>
      <c r="Q37" s="1"/>
    </row>
    <row r="38" spans="1:24" x14ac:dyDescent="0.3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P38" s="2"/>
      <c r="Q38" s="1"/>
    </row>
    <row r="39" spans="1:24" x14ac:dyDescent="0.3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P39" s="2"/>
      <c r="Q39" s="1"/>
    </row>
    <row r="40" spans="1:24" x14ac:dyDescent="0.35">
      <c r="A40" t="s">
        <v>183</v>
      </c>
    </row>
    <row r="41" spans="1:24" x14ac:dyDescent="0.35">
      <c r="A41" s="2" t="s">
        <v>243</v>
      </c>
      <c r="B41" t="s">
        <v>249</v>
      </c>
      <c r="H41" t="s">
        <v>250</v>
      </c>
      <c r="P41" s="2" t="s">
        <v>207</v>
      </c>
      <c r="Q41" s="1"/>
      <c r="T41" s="2" t="s">
        <v>11</v>
      </c>
      <c r="U41" s="1" t="s">
        <v>12</v>
      </c>
      <c r="V41" s="1" t="s">
        <v>13</v>
      </c>
      <c r="W41" s="1" t="s">
        <v>14</v>
      </c>
      <c r="X41" s="1" t="s">
        <v>15</v>
      </c>
    </row>
    <row r="42" spans="1:24" x14ac:dyDescent="0.35">
      <c r="A42" s="2" t="s">
        <v>252</v>
      </c>
      <c r="B42" t="s">
        <v>6</v>
      </c>
      <c r="C42" t="s">
        <v>7</v>
      </c>
      <c r="D42" t="s">
        <v>8</v>
      </c>
      <c r="E42" t="s">
        <v>253</v>
      </c>
      <c r="F42" t="s">
        <v>28</v>
      </c>
      <c r="G42" t="s">
        <v>10</v>
      </c>
      <c r="H42" t="s">
        <v>6</v>
      </c>
      <c r="I42" t="s">
        <v>7</v>
      </c>
      <c r="J42" t="s">
        <v>8</v>
      </c>
      <c r="K42" t="s">
        <v>253</v>
      </c>
      <c r="L42" t="s">
        <v>28</v>
      </c>
      <c r="M42" t="s">
        <v>10</v>
      </c>
      <c r="P42" s="2" t="s">
        <v>208</v>
      </c>
      <c r="Q42" s="1">
        <v>12.87</v>
      </c>
      <c r="T42" s="2" t="s">
        <v>247</v>
      </c>
      <c r="U42" s="1">
        <v>0.84379999999999999</v>
      </c>
      <c r="V42" s="1" t="s">
        <v>248</v>
      </c>
      <c r="W42" s="1" t="s">
        <v>22</v>
      </c>
      <c r="X42" s="1" t="s">
        <v>44</v>
      </c>
    </row>
    <row r="43" spans="1:24" x14ac:dyDescent="0.35">
      <c r="A43" s="2" t="s">
        <v>235</v>
      </c>
      <c r="B43" s="1">
        <v>1</v>
      </c>
      <c r="C43" s="1">
        <v>1</v>
      </c>
      <c r="D43" s="1">
        <v>1</v>
      </c>
      <c r="E43" s="1">
        <f t="shared" ref="E43" si="18">GEOMEAN(B43:D43)</f>
        <v>1</v>
      </c>
      <c r="F43" s="1">
        <f t="shared" ref="F43" si="19">_xlfn.STDEV.S(B43:D43)</f>
        <v>0</v>
      </c>
      <c r="G43" s="1">
        <f t="shared" ref="G43" si="20">F43/SQRT(COUNT(B43:D43))</f>
        <v>0</v>
      </c>
      <c r="H43" s="1">
        <v>1</v>
      </c>
      <c r="I43" s="1">
        <v>1</v>
      </c>
      <c r="J43" s="1">
        <v>1</v>
      </c>
      <c r="K43" s="1">
        <f t="shared" ref="K43" si="21">GEOMEAN(H43:J43)</f>
        <v>1</v>
      </c>
      <c r="L43" s="1">
        <f t="shared" ref="L43" si="22">_xlfn.STDEV.S(H43:J43)</f>
        <v>0</v>
      </c>
      <c r="M43" s="1">
        <f t="shared" ref="M43" si="23">L43/SQRT(COUNT(H43:J43))</f>
        <v>0</v>
      </c>
      <c r="N43" s="1"/>
      <c r="P43" s="2" t="s">
        <v>151</v>
      </c>
      <c r="Q43" s="1">
        <v>2E-3</v>
      </c>
      <c r="T43" s="2" t="s">
        <v>245</v>
      </c>
      <c r="U43" s="1">
        <v>0.2964</v>
      </c>
      <c r="V43" s="1" t="s">
        <v>246</v>
      </c>
      <c r="W43" s="1" t="s">
        <v>18</v>
      </c>
      <c r="X43" s="1" t="s">
        <v>19</v>
      </c>
    </row>
    <row r="44" spans="1:24" x14ac:dyDescent="0.35">
      <c r="A44" s="2" t="s">
        <v>236</v>
      </c>
      <c r="B44" s="1">
        <v>1</v>
      </c>
      <c r="C44" s="1">
        <v>1</v>
      </c>
      <c r="D44" s="1">
        <v>1</v>
      </c>
      <c r="E44" s="1">
        <f t="shared" ref="E44:E48" si="24">GEOMEAN(B44:D44)</f>
        <v>1</v>
      </c>
      <c r="F44" s="1">
        <f t="shared" ref="F44:F48" si="25">_xlfn.STDEV.S(B44:D44)</f>
        <v>0</v>
      </c>
      <c r="G44" s="1">
        <f t="shared" ref="G44:G48" si="26">F44/SQRT(COUNT(B44:D44))</f>
        <v>0</v>
      </c>
      <c r="H44" s="1">
        <v>1</v>
      </c>
      <c r="I44" s="1">
        <v>1</v>
      </c>
      <c r="J44" s="1">
        <v>1</v>
      </c>
      <c r="K44" s="1">
        <f t="shared" ref="K44:K48" si="27">GEOMEAN(H44:J44)</f>
        <v>1</v>
      </c>
      <c r="L44" s="1">
        <f t="shared" ref="L44:L48" si="28">_xlfn.STDEV.S(H44:J44)</f>
        <v>0</v>
      </c>
      <c r="M44" s="1">
        <f t="shared" ref="M44:M48" si="29">L44/SQRT(COUNT(H44:J44))</f>
        <v>0</v>
      </c>
      <c r="N44" s="1"/>
      <c r="P44" s="2" t="s">
        <v>152</v>
      </c>
      <c r="Q44" s="1" t="s">
        <v>44</v>
      </c>
    </row>
    <row r="45" spans="1:24" x14ac:dyDescent="0.35">
      <c r="A45" t="s">
        <v>244</v>
      </c>
      <c r="B45" t="s">
        <v>237</v>
      </c>
      <c r="E45" s="1"/>
      <c r="F45" s="1"/>
      <c r="G45" s="1"/>
      <c r="H45" t="s">
        <v>238</v>
      </c>
      <c r="K45" s="1"/>
      <c r="L45" s="1"/>
      <c r="M45" s="1"/>
      <c r="P45" s="2" t="s">
        <v>209</v>
      </c>
      <c r="Q45" s="1" t="s">
        <v>22</v>
      </c>
    </row>
    <row r="46" spans="1:24" x14ac:dyDescent="0.35">
      <c r="B46" t="s">
        <v>6</v>
      </c>
      <c r="C46" t="s">
        <v>7</v>
      </c>
      <c r="D46" t="s">
        <v>8</v>
      </c>
      <c r="E46" t="s">
        <v>253</v>
      </c>
      <c r="F46" t="s">
        <v>28</v>
      </c>
      <c r="G46" t="s">
        <v>10</v>
      </c>
      <c r="H46" t="s">
        <v>6</v>
      </c>
      <c r="I46" t="s">
        <v>7</v>
      </c>
      <c r="J46" t="s">
        <v>8</v>
      </c>
      <c r="K46" t="s">
        <v>253</v>
      </c>
      <c r="L46" t="s">
        <v>28</v>
      </c>
      <c r="M46" t="s">
        <v>10</v>
      </c>
      <c r="P46" s="2" t="s">
        <v>210</v>
      </c>
      <c r="Q46" s="1">
        <v>0.82830000000000004</v>
      </c>
    </row>
    <row r="47" spans="1:24" x14ac:dyDescent="0.35">
      <c r="A47" s="2" t="s">
        <v>235</v>
      </c>
      <c r="B47" s="1">
        <v>1.7201230000000001</v>
      </c>
      <c r="C47" s="1">
        <v>1.8511850000000001</v>
      </c>
      <c r="D47" s="1">
        <v>1.678375</v>
      </c>
      <c r="E47" s="1">
        <f t="shared" si="24"/>
        <v>1.7483677049365114</v>
      </c>
      <c r="F47" s="1">
        <f t="shared" si="25"/>
        <v>9.0169691367628299E-2</v>
      </c>
      <c r="G47" s="1">
        <f t="shared" si="26"/>
        <v>5.2059495583845677E-2</v>
      </c>
      <c r="H47" s="1">
        <v>0.91027429999999998</v>
      </c>
      <c r="I47" s="1">
        <v>1.088794</v>
      </c>
      <c r="J47" s="1">
        <v>0.71927070000000004</v>
      </c>
      <c r="K47" s="1">
        <f t="shared" si="27"/>
        <v>0.89331259359493598</v>
      </c>
      <c r="L47" s="1">
        <f t="shared" si="28"/>
        <v>0.18479679278599509</v>
      </c>
      <c r="M47" s="1">
        <f t="shared" si="29"/>
        <v>0.10669247806037377</v>
      </c>
      <c r="N47" s="1"/>
      <c r="P47" s="1" t="s">
        <v>224</v>
      </c>
      <c r="Q47" s="1" t="s">
        <v>271</v>
      </c>
    </row>
    <row r="48" spans="1:24" x14ac:dyDescent="0.35">
      <c r="A48" s="2" t="s">
        <v>236</v>
      </c>
      <c r="B48" s="1">
        <v>1.6473580000000001</v>
      </c>
      <c r="C48" s="1">
        <v>1.1919599999999999</v>
      </c>
      <c r="D48" s="1">
        <v>1.440067</v>
      </c>
      <c r="E48" s="1">
        <f t="shared" si="24"/>
        <v>1.4140913197164811</v>
      </c>
      <c r="F48" s="1">
        <f t="shared" si="25"/>
        <v>0.22800364782681468</v>
      </c>
      <c r="G48" s="1">
        <f t="shared" si="26"/>
        <v>0.13163796744902809</v>
      </c>
      <c r="H48" s="1">
        <v>1.2374860000000001</v>
      </c>
      <c r="I48" s="1">
        <v>1.225346</v>
      </c>
      <c r="J48" s="1">
        <v>0.92747279999999999</v>
      </c>
      <c r="K48" s="1">
        <f t="shared" si="27"/>
        <v>1.1203835866609217</v>
      </c>
      <c r="L48" s="1">
        <f t="shared" si="28"/>
        <v>0.17558663913316411</v>
      </c>
      <c r="M48" s="1">
        <f t="shared" si="29"/>
        <v>0.10137499336963399</v>
      </c>
      <c r="N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3</vt:lpstr>
      <vt:lpstr>Figure 4</vt:lpstr>
      <vt:lpstr>Figure 5</vt:lpstr>
      <vt:lpstr>Figure 6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 sultan</dc:creator>
  <cp:lastModifiedBy>farina sultan</cp:lastModifiedBy>
  <dcterms:created xsi:type="dcterms:W3CDTF">2015-06-05T18:17:20Z</dcterms:created>
  <dcterms:modified xsi:type="dcterms:W3CDTF">2022-04-23T06:33:50Z</dcterms:modified>
</cp:coreProperties>
</file>